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olya\Desktop\Mfalu_kvtg_0815\j_kertépitészet_útépites\"/>
    </mc:Choice>
  </mc:AlternateContent>
  <bookViews>
    <workbookView xWindow="0" yWindow="0" windowWidth="16380" windowHeight="8196" tabRatio="991"/>
  </bookViews>
  <sheets>
    <sheet name="Főösszesítő" sheetId="1" r:id="rId1"/>
    <sheet name="K-T_Tájépítészet" sheetId="2" r:id="rId2"/>
  </sheets>
  <definedNames>
    <definedName name="__" localSheetId="0">#REF!</definedName>
    <definedName name="__">#REF!</definedName>
    <definedName name="___1" localSheetId="0">#REF!</definedName>
    <definedName name="___1">#REF!</definedName>
    <definedName name="___1_1" localSheetId="0">#REF!</definedName>
    <definedName name="___1_1">#REF!</definedName>
    <definedName name="___1_1_1" localSheetId="0">#REF!</definedName>
    <definedName name="___1_1_1">#REF!</definedName>
    <definedName name="___2" localSheetId="0">#REF!</definedName>
    <definedName name="___2">#REF!</definedName>
    <definedName name="___3" localSheetId="0">#REF!</definedName>
    <definedName name="___3">#REF!</definedName>
    <definedName name="_1___1_1" localSheetId="0">#REF!</definedName>
    <definedName name="_1___1_1">#REF!</definedName>
    <definedName name="_10Nyomtatás_Cím_1_1" localSheetId="0">#REF!</definedName>
    <definedName name="_10Nyomtatás_Cím_1_1">#REF!</definedName>
    <definedName name="_11Nyomtatási_Tartomány_1_1" localSheetId="0">#REF!</definedName>
    <definedName name="_11Nyomtatási_Tartomány_1_1">#REF!</definedName>
    <definedName name="_12PRG_1_1" localSheetId="0">#REF!</definedName>
    <definedName name="_12PRG_1_1">#REF!</definedName>
    <definedName name="_13VAL_1_1" localSheetId="0">#REF!</definedName>
    <definedName name="_13VAL_1_1">#REF!</definedName>
    <definedName name="_14VÁLT_1_1" localSheetId="0">#REF!</definedName>
    <definedName name="_14VÁLT_1_1">#REF!</definedName>
    <definedName name="_15VALU_1_1" localSheetId="0">#REF!</definedName>
    <definedName name="_15VALU_1_1">#REF!</definedName>
    <definedName name="_2ALAP_1_1" localSheetId="0">#REF!</definedName>
    <definedName name="_2ALAP_1_1">#REF!</definedName>
    <definedName name="_3ATSÁR_1_1" localSheetId="0">#REF!</definedName>
    <definedName name="_3ATSÁR_1_1">#REF!</definedName>
    <definedName name="_4ATSÁRF_1_1" localSheetId="0">#REF!</definedName>
    <definedName name="_4ATSÁRF_1_1">#REF!</definedName>
    <definedName name="_5DEMÁR_1_1" localSheetId="0">#REF!</definedName>
    <definedName name="_5DEMÁR_1_1">#REF!</definedName>
    <definedName name="_6DEMÁRF_1_1" localSheetId="0">#REF!</definedName>
    <definedName name="_6DEMÁRF_1_1">#REF!</definedName>
    <definedName name="_7EM_1_1" localSheetId="0">#REF!</definedName>
    <definedName name="_7EM_1_1">#REF!</definedName>
    <definedName name="_8EN_1_1" localSheetId="0">#REF!</definedName>
    <definedName name="_8EN_1_1">#REF!</definedName>
    <definedName name="_9Könyvtár_1_1" localSheetId="0">#REF!</definedName>
    <definedName name="_9Könyvtár_1_1">#REF!</definedName>
    <definedName name="ALAP" localSheetId="0">#REF!</definedName>
    <definedName name="ALAP">#REF!</definedName>
    <definedName name="ALAP_1" localSheetId="0">#REF!</definedName>
    <definedName name="ALAP_1">#REF!</definedName>
    <definedName name="ALAP_1_1" localSheetId="0">#REF!</definedName>
    <definedName name="ALAP_1_1">#REF!</definedName>
    <definedName name="ALAP_1_1_1" localSheetId="0">#REF!</definedName>
    <definedName name="ALAP_1_1_1">#REF!</definedName>
    <definedName name="ALAP_2" localSheetId="0">#REF!</definedName>
    <definedName name="ALAP_2">#REF!</definedName>
    <definedName name="ALAP_3" localSheetId="0">#REF!</definedName>
    <definedName name="ALAP_3">#REF!</definedName>
    <definedName name="ATSÁR" localSheetId="0">#REF!</definedName>
    <definedName name="ATSÁR">#REF!</definedName>
    <definedName name="ATSÁR_1" localSheetId="0">#REF!</definedName>
    <definedName name="ATSÁR_1">#REF!</definedName>
    <definedName name="ATSÁR_1_1" localSheetId="0">#REF!</definedName>
    <definedName name="ATSÁR_1_1">#REF!</definedName>
    <definedName name="ATSÁR_1_1_1" localSheetId="0">#REF!</definedName>
    <definedName name="ATSÁR_1_1_1">#REF!</definedName>
    <definedName name="ATSÁR_2" localSheetId="0">#REF!</definedName>
    <definedName name="ATSÁR_2">#REF!</definedName>
    <definedName name="ATSÁR_3" localSheetId="0">#REF!</definedName>
    <definedName name="ATSÁR_3">#REF!</definedName>
    <definedName name="ATSÁRF" localSheetId="0">#REF!</definedName>
    <definedName name="ATSÁRF">#REF!</definedName>
    <definedName name="ATSÁRF_1" localSheetId="0">#REF!</definedName>
    <definedName name="ATSÁRF_1">#REF!</definedName>
    <definedName name="ATSÁRF_1_1" localSheetId="0">#REF!</definedName>
    <definedName name="ATSÁRF_1_1">#REF!</definedName>
    <definedName name="ATSÁRF_1_1_1" localSheetId="0">#REF!</definedName>
    <definedName name="ATSÁRF_1_1_1">#REF!</definedName>
    <definedName name="ATSÁRF_2" localSheetId="0">#REF!</definedName>
    <definedName name="ATSÁRF_2">#REF!</definedName>
    <definedName name="ATSÁRF_3" localSheetId="0">#REF!</definedName>
    <definedName name="ATSÁRF_3">#REF!</definedName>
    <definedName name="ddasda">#REF!</definedName>
    <definedName name="DEMÁR" localSheetId="0">#REF!</definedName>
    <definedName name="DEMÁR">#REF!</definedName>
    <definedName name="DEMÁR_1" localSheetId="0">#REF!</definedName>
    <definedName name="DEMÁR_1">#REF!</definedName>
    <definedName name="DEMÁR_1_1" localSheetId="0">#REF!</definedName>
    <definedName name="DEMÁR_1_1">#REF!</definedName>
    <definedName name="DEMÁR_1_1_1" localSheetId="0">#REF!</definedName>
    <definedName name="DEMÁR_1_1_1">#REF!</definedName>
    <definedName name="DEMÁR_2" localSheetId="0">#REF!</definedName>
    <definedName name="DEMÁR_2">#REF!</definedName>
    <definedName name="DEMÁR_3" localSheetId="0">#REF!</definedName>
    <definedName name="DEMÁR_3">#REF!</definedName>
    <definedName name="DEMÁRF" localSheetId="0">#REF!</definedName>
    <definedName name="DEMÁRF">#REF!</definedName>
    <definedName name="DEMÁRF_1" localSheetId="0">#REF!</definedName>
    <definedName name="DEMÁRF_1">#REF!</definedName>
    <definedName name="DEMÁRF_1_1" localSheetId="0">#REF!</definedName>
    <definedName name="DEMÁRF_1_1">#REF!</definedName>
    <definedName name="DEMÁRF_1_1_1" localSheetId="0">#REF!</definedName>
    <definedName name="DEMÁRF_1_1_1">#REF!</definedName>
    <definedName name="DEMÁRF_2" localSheetId="0">#REF!</definedName>
    <definedName name="DEMÁRF_2">#REF!</definedName>
    <definedName name="DEMÁRF_3" localSheetId="0">#REF!</definedName>
    <definedName name="DEMÁRF_3">#REF!</definedName>
    <definedName name="EM" localSheetId="0">#REF!</definedName>
    <definedName name="EM">#REF!</definedName>
    <definedName name="EM_1" localSheetId="0">#REF!</definedName>
    <definedName name="EM_1">#REF!</definedName>
    <definedName name="EM_1_1" localSheetId="0">#REF!</definedName>
    <definedName name="EM_1_1">#REF!</definedName>
    <definedName name="EM_1_1_1" localSheetId="0">#REF!</definedName>
    <definedName name="EM_1_1_1">#REF!</definedName>
    <definedName name="EM_2" localSheetId="0">#REF!</definedName>
    <definedName name="EM_2">#REF!</definedName>
    <definedName name="EM_3" localSheetId="0">#REF!</definedName>
    <definedName name="EM_3">#REF!</definedName>
    <definedName name="EN" localSheetId="0">#REF!</definedName>
    <definedName name="EN">#REF!</definedName>
    <definedName name="EN_1" localSheetId="0">#REF!</definedName>
    <definedName name="EN_1">#REF!</definedName>
    <definedName name="EN_1_1" localSheetId="0">#REF!</definedName>
    <definedName name="EN_1_1">#REF!</definedName>
    <definedName name="EN_1_1_1" localSheetId="0">#REF!</definedName>
    <definedName name="EN_1_1_1">#REF!</definedName>
    <definedName name="EN_2" localSheetId="0">#REF!</definedName>
    <definedName name="EN_2">#REF!</definedName>
    <definedName name="EN_3" localSheetId="0">#REF!</definedName>
    <definedName name="EN_3">#REF!</definedName>
    <definedName name="Excel_BuiltIn_Print_Area_1" localSheetId="0">#REF!</definedName>
    <definedName name="Excel_BuiltIn_Print_Area_1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Titles_2" localSheetId="0">#REF!</definedName>
    <definedName name="Excel_BuiltIn_Print_Titles_2">#REF!</definedName>
    <definedName name="fdsfsdfasdsdfsdf">#REF!</definedName>
    <definedName name="i" localSheetId="0">#REF!</definedName>
    <definedName name="i">#REF!</definedName>
    <definedName name="Könyvtár" localSheetId="0">#REF!</definedName>
    <definedName name="Könyvtár">#REF!</definedName>
    <definedName name="Könyvtár_1" localSheetId="0">#REF!</definedName>
    <definedName name="Könyvtár_1">#REF!</definedName>
    <definedName name="Könyvtár_1_1" localSheetId="0">#REF!</definedName>
    <definedName name="Könyvtár_1_1">#REF!</definedName>
    <definedName name="Könyvtár_1_1_1" localSheetId="0">#REF!</definedName>
    <definedName name="Könyvtár_1_1_1">#REF!</definedName>
    <definedName name="Könyvtár_2" localSheetId="0">#REF!</definedName>
    <definedName name="Könyvtár_2">#REF!</definedName>
    <definedName name="Könyvtár_3" localSheetId="0">#REF!</definedName>
    <definedName name="Könyvtár_3">#REF!</definedName>
    <definedName name="Nyomtatás_Cím" localSheetId="0">#REF!</definedName>
    <definedName name="Nyomtatás_Cím">#REF!</definedName>
    <definedName name="Nyomtatás_Cím_1" localSheetId="0">#REF!</definedName>
    <definedName name="Nyomtatás_Cím_1">#REF!</definedName>
    <definedName name="Nyomtatás_Cím_1_1" localSheetId="0">#REF!</definedName>
    <definedName name="Nyomtatás_Cím_1_1">#REF!</definedName>
    <definedName name="Nyomtatás_Cím_1_1_1" localSheetId="0">#REF!</definedName>
    <definedName name="Nyomtatás_Cím_1_1_1">#REF!</definedName>
    <definedName name="Nyomtatás_Cím_2" localSheetId="0">#REF!</definedName>
    <definedName name="Nyomtatás_Cím_2">#REF!</definedName>
    <definedName name="Nyomtatás_Cím_3" localSheetId="0">#REF!</definedName>
    <definedName name="Nyomtatás_Cím_3">#REF!</definedName>
    <definedName name="_xlnm.Print_Titles" localSheetId="0">Főösszesítő!$14:$15</definedName>
    <definedName name="_xlnm.Print_Titles" localSheetId="1">'K-T_Tájépítészet'!$10:$11</definedName>
    <definedName name="Nyomtatási_Tartomány" localSheetId="0">#REF!</definedName>
    <definedName name="Nyomtatási_Tartomány">#REF!</definedName>
    <definedName name="Nyomtatási_Tartomány_1" localSheetId="0">#REF!</definedName>
    <definedName name="Nyomtatási_Tartomány_1">#REF!</definedName>
    <definedName name="Nyomtatási_Tartomány_1_1" localSheetId="0">#REF!</definedName>
    <definedName name="Nyomtatási_Tartomány_1_1">#REF!</definedName>
    <definedName name="Nyomtatási_Tartomány_1_1_1" localSheetId="0">#REF!</definedName>
    <definedName name="Nyomtatási_Tartomány_1_1_1">#REF!</definedName>
    <definedName name="Nyomtatási_Tartomány_2" localSheetId="0">#REF!</definedName>
    <definedName name="Nyomtatási_Tartomány_2">#REF!</definedName>
    <definedName name="Nyomtatási_Tartomány_3" localSheetId="0">#REF!</definedName>
    <definedName name="Nyomtatási_Tartomány_3">#REF!</definedName>
    <definedName name="_xlnm.Print_Area" localSheetId="0">Főösszesítő!$A$5:$H$39</definedName>
    <definedName name="_xlnm.Print_Area" localSheetId="1">'K-T_Tájépítészet'!$A$1:$M$64</definedName>
    <definedName name="po" localSheetId="0">#REF!</definedName>
    <definedName name="po">#REF!</definedName>
    <definedName name="PRG" localSheetId="0">#REF!</definedName>
    <definedName name="PRG">#REF!</definedName>
    <definedName name="PRG_1" localSheetId="0">#REF!</definedName>
    <definedName name="PRG_1">#REF!</definedName>
    <definedName name="PRG_1_1" localSheetId="0">#REF!</definedName>
    <definedName name="PRG_1_1">#REF!</definedName>
    <definedName name="PRG_1_1_1" localSheetId="0">#REF!</definedName>
    <definedName name="PRG_1_1_1">#REF!</definedName>
    <definedName name="PRG_2" localSheetId="0">#REF!</definedName>
    <definedName name="PRG_2">#REF!</definedName>
    <definedName name="PRG_3" localSheetId="0">#REF!</definedName>
    <definedName name="PRG_3">#REF!</definedName>
    <definedName name="Print_Area_0" localSheetId="0">Főösszesítő!$A$5:$H$39</definedName>
    <definedName name="Print_Area_0" localSheetId="1">'K-T_Tájépítészet'!$A$1:$M$64</definedName>
    <definedName name="Print_Area_0_0" localSheetId="0">Főösszesítő!$A$5:$H$39</definedName>
    <definedName name="Print_Area_0_0" localSheetId="1">'K-T_Tájépítészet'!$A$1:$M$64</definedName>
    <definedName name="Print_Area_0_0_0" localSheetId="0">Főösszesítő!$A$5:$H$39</definedName>
    <definedName name="Print_Area_0_0_0" localSheetId="1">'K-T_Tájépítészet'!$A$1:$M$64</definedName>
    <definedName name="Print_Area_0_0_0_0" localSheetId="0">Főösszesítő!$A$5:$H$39</definedName>
    <definedName name="Print_Area_0_0_0_0" localSheetId="1">'K-T_Tájépítészet'!$A$1:$M$64</definedName>
    <definedName name="Print_Titles_0" localSheetId="0">Főösszesítő!$14:$15</definedName>
    <definedName name="Print_Titles_0" localSheetId="1">'K-T_Tájépítészet'!$10:$11</definedName>
    <definedName name="Print_Titles_0_0" localSheetId="0">Főösszesítő!$14:$15</definedName>
    <definedName name="Print_Titles_0_0" localSheetId="1">'K-T_Tájépítészet'!$10:$11</definedName>
    <definedName name="Print_Titles_0_0_0" localSheetId="0">Főösszesítő!$14:$15</definedName>
    <definedName name="Print_Titles_0_0_0" localSheetId="1">'K-T_Tájépítészet'!$10:$11</definedName>
    <definedName name="Print_Titles_0_0_0_0" localSheetId="0">Főösszesítő!$14:$15</definedName>
    <definedName name="Print_Titles_0_0_0_0" localSheetId="1">'K-T_Tájépítészet'!$10:$11</definedName>
    <definedName name="qa" localSheetId="0">#REF!</definedName>
    <definedName name="qa">#REF!</definedName>
    <definedName name="qqqwe">#REF!</definedName>
    <definedName name="saSASA">#REF!</definedName>
    <definedName name="tg" localSheetId="0">#REF!</definedName>
    <definedName name="tg">#REF!</definedName>
    <definedName name="tz" localSheetId="0">#REF!</definedName>
    <definedName name="tz">#REF!</definedName>
    <definedName name="ui" localSheetId="0">#REF!</definedName>
    <definedName name="ui">#REF!</definedName>
    <definedName name="VAL" localSheetId="0">#REF!</definedName>
    <definedName name="VAL">#REF!</definedName>
    <definedName name="VAL_1" localSheetId="0">#REF!</definedName>
    <definedName name="VAL_1">#REF!</definedName>
    <definedName name="VAL_1_1" localSheetId="0">#REF!</definedName>
    <definedName name="VAL_1_1">#REF!</definedName>
    <definedName name="VAL_1_1_1" localSheetId="0">#REF!</definedName>
    <definedName name="VAL_1_1_1">#REF!</definedName>
    <definedName name="VAL_2" localSheetId="0">#REF!</definedName>
    <definedName name="VAL_2">#REF!</definedName>
    <definedName name="VAL_3" localSheetId="0">#REF!</definedName>
    <definedName name="VAL_3">#REF!</definedName>
    <definedName name="VÁLT" localSheetId="0">#REF!</definedName>
    <definedName name="VÁLT">#REF!</definedName>
    <definedName name="VÁLT_1" localSheetId="0">#REF!</definedName>
    <definedName name="VÁLT_1">#REF!</definedName>
    <definedName name="VÁLT_1_1" localSheetId="0">#REF!</definedName>
    <definedName name="VÁLT_1_1">#REF!</definedName>
    <definedName name="VÁLT_1_1_1" localSheetId="0">#REF!</definedName>
    <definedName name="VÁLT_1_1_1">#REF!</definedName>
    <definedName name="VÁLT_2" localSheetId="0">#REF!</definedName>
    <definedName name="VÁLT_2">#REF!</definedName>
    <definedName name="VÁLT_3" localSheetId="0">#REF!</definedName>
    <definedName name="VÁLT_3">#REF!</definedName>
    <definedName name="VALU" localSheetId="0">#REF!</definedName>
    <definedName name="VALU">#REF!</definedName>
    <definedName name="VALU_1" localSheetId="0">#REF!</definedName>
    <definedName name="VALU_1">#REF!</definedName>
    <definedName name="VALU_1_1" localSheetId="0">#REF!</definedName>
    <definedName name="VALU_1_1">#REF!</definedName>
    <definedName name="VALU_1_1_1" localSheetId="0">#REF!</definedName>
    <definedName name="VALU_1_1_1">#REF!</definedName>
    <definedName name="VALU_2" localSheetId="0">#REF!</definedName>
    <definedName name="VALU_2">#REF!</definedName>
    <definedName name="VALU_3" localSheetId="0">#REF!</definedName>
    <definedName name="VALU_3">#REF!</definedName>
    <definedName name="w" localSheetId="0">#REF!</definedName>
    <definedName name="w">#REF!</definedName>
    <definedName name="wo" localSheetId="0">#REF!</definedName>
    <definedName name="wo">#REF!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63" i="2" l="1"/>
  <c r="M63" i="2" s="1"/>
  <c r="M61" i="2" s="1"/>
  <c r="H63" i="2"/>
  <c r="L56" i="2"/>
  <c r="M56" i="2" s="1"/>
  <c r="L55" i="2"/>
  <c r="M55" i="2" s="1"/>
  <c r="H55" i="2"/>
  <c r="L54" i="2"/>
  <c r="M54" i="2" s="1"/>
  <c r="H54" i="2"/>
  <c r="L53" i="2"/>
  <c r="M53" i="2" s="1"/>
  <c r="H53" i="2"/>
  <c r="L52" i="2"/>
  <c r="M52" i="2" s="1"/>
  <c r="L50" i="2"/>
  <c r="M50" i="2" s="1"/>
  <c r="L49" i="2"/>
  <c r="M49" i="2" s="1"/>
  <c r="H49" i="2"/>
  <c r="L48" i="2"/>
  <c r="M48" i="2" s="1"/>
  <c r="H48" i="2"/>
  <c r="L47" i="2"/>
  <c r="M47" i="2" s="1"/>
  <c r="H47" i="2"/>
  <c r="L46" i="2"/>
  <c r="M46" i="2" s="1"/>
  <c r="H46" i="2"/>
  <c r="L44" i="2"/>
  <c r="M44" i="2" s="1"/>
  <c r="H44" i="2"/>
  <c r="M43" i="2"/>
  <c r="L43" i="2"/>
  <c r="H43" i="2"/>
  <c r="L39" i="2"/>
  <c r="M39" i="2" s="1"/>
  <c r="L38" i="2"/>
  <c r="H38" i="2"/>
  <c r="L37" i="2"/>
  <c r="F37" i="2"/>
  <c r="H37" i="2" s="1"/>
  <c r="L36" i="2"/>
  <c r="M36" i="2" s="1"/>
  <c r="L30" i="2"/>
  <c r="M30" i="2" s="1"/>
  <c r="H30" i="2"/>
  <c r="L29" i="2"/>
  <c r="F29" i="2"/>
  <c r="L21" i="2"/>
  <c r="L20" i="2"/>
  <c r="M20" i="2" s="1"/>
  <c r="H20" i="2"/>
  <c r="H21" i="2" s="1"/>
  <c r="F21" i="2" s="1"/>
  <c r="D26" i="1"/>
  <c r="D23" i="1"/>
  <c r="D22" i="1"/>
  <c r="D21" i="1"/>
  <c r="M41" i="2" l="1"/>
  <c r="G23" i="1" s="1"/>
  <c r="M38" i="2"/>
  <c r="M21" i="2"/>
  <c r="M18" i="2" s="1"/>
  <c r="M14" i="2" s="1"/>
  <c r="H18" i="1" s="1"/>
  <c r="M37" i="2"/>
  <c r="M34" i="2" s="1"/>
  <c r="G22" i="1" s="1"/>
  <c r="H29" i="2"/>
  <c r="M29" i="2" s="1"/>
  <c r="M27" i="2" s="1"/>
  <c r="M58" i="2"/>
  <c r="H25" i="1" s="1"/>
  <c r="G26" i="1"/>
  <c r="G21" i="1" l="1"/>
  <c r="M23" i="2"/>
  <c r="H20" i="1" l="1"/>
  <c r="H28" i="1" s="1"/>
  <c r="M12" i="2"/>
  <c r="H30" i="1" l="1"/>
  <c r="E42" i="1"/>
  <c r="E43" i="1" s="1"/>
</calcChain>
</file>

<file path=xl/sharedStrings.xml><?xml version="1.0" encoding="utf-8"?>
<sst xmlns="http://schemas.openxmlformats.org/spreadsheetml/2006/main" count="137" uniqueCount="86">
  <si>
    <t>2017. január</t>
  </si>
  <si>
    <t>A mennyiségek a tervekről ellenőrizendők! 
A költségkiírás az építész és egyéb szakági tervekkel együtt értelmezendő, eltérés esetén a terveken feltüntetett mennyiségek és méretek a mérvadóak. Eltéréseket jelezni kell a tervezőknek!
A megadott mennyiségek tervekről pontosan mért adatok, vágási és egyéb hulladékot nem tartalmazzák, ömlesztett áru esetén tömörítés utáni mennyiségek, geotextilek esetén az átlapolásokat nem tartalmazzák!
A megadott minőségektől és méretektől eltérni csak a tervezők hozzájárulásával lehet!</t>
  </si>
  <si>
    <t>Sz. / No.</t>
  </si>
  <si>
    <t>Leírás</t>
  </si>
  <si>
    <t>Anyag + Díj  Σ
(nettó Ft)</t>
  </si>
  <si>
    <t>1.</t>
  </si>
  <si>
    <t>Tájépítészet</t>
  </si>
  <si>
    <t>1.1</t>
  </si>
  <si>
    <t>Bontás, előkészítés</t>
  </si>
  <si>
    <t>1.2</t>
  </si>
  <si>
    <t>Építés</t>
  </si>
  <si>
    <t>1.2.1</t>
  </si>
  <si>
    <t>1.2.2</t>
  </si>
  <si>
    <t>1.2.3</t>
  </si>
  <si>
    <t>1.4</t>
  </si>
  <si>
    <t>Kertészeti munkák</t>
  </si>
  <si>
    <t>1.4.1</t>
  </si>
  <si>
    <t>Összesen nettó</t>
  </si>
  <si>
    <t>Összesen bruttó</t>
  </si>
  <si>
    <t>készítette: Remeczki Rita</t>
  </si>
  <si>
    <t>Open Air Design kft.</t>
  </si>
  <si>
    <t>06 20 511 73 28</t>
  </si>
  <si>
    <t>KÖRNYEZETRENDEZÉSSEL ÉRINTETT TERÜLET</t>
  </si>
  <si>
    <t>M2</t>
  </si>
  <si>
    <t>NETTÓ BEKERÜLÉS</t>
  </si>
  <si>
    <t>FT</t>
  </si>
  <si>
    <t>NÉGYZETMÉTERRE ESŐ EGYSÉGÁR</t>
  </si>
  <si>
    <t>FT/M2</t>
  </si>
  <si>
    <t>NYÍREGYHÁZA MÚZEUMFALU_ÚTFELÚJÍTÁS
NYÍREGYHÁZA, 0294/2 HRSZ 
Kertépítészeti terveinek tételkiírása</t>
  </si>
  <si>
    <t>Dátum:</t>
  </si>
  <si>
    <t>A mennyiségek a tervekről ellenőrizendők! 
A költségkiírás a szakági tervekkel együtt értelmezendő, eltérés esetén a terveken feltüntetett mennyiségek és méretek a mérvadóak. Eltéréseket jelezni kell a tervezőknek!
A megadott mennyiségek tervekről pontosan mért adatok, vágási és egyéb hulladékot nem tartalmazzák, ömlesztett áru esetén tömörítés utáni mennyiségek, geotextilek esetén az átlapolásokat nem tartalmazzák!
A megadott minőségektől és méretektől eltérni csak a tervezők hozzájárulásával lehet!</t>
  </si>
  <si>
    <t>minőség</t>
  </si>
  <si>
    <t>Egységár</t>
  </si>
  <si>
    <t>Mért Mennyiség</t>
  </si>
  <si>
    <t>Egység</t>
  </si>
  <si>
    <t>Számított Mennyiség</t>
  </si>
  <si>
    <t>Anyag egységár
 (nettó Ft)</t>
  </si>
  <si>
    <t>Díj egységár
(nettó Ft)</t>
  </si>
  <si>
    <t>A+D egységár Σ
(nettó Ft)</t>
  </si>
  <si>
    <t>TÁJÉPÍTÉSZET</t>
  </si>
  <si>
    <t>BONTÁS, ELŐKÉSZÍTÉS</t>
  </si>
  <si>
    <t>K-01 Bontási tervvel együtt kezelendő</t>
  </si>
  <si>
    <t>1.1.1</t>
  </si>
  <si>
    <t>gyepnyesés</t>
  </si>
  <si>
    <t>10cm vastagságban, teljes zöldfelületen, hulladék konténerbe rakása</t>
  </si>
  <si>
    <t>m2</t>
  </si>
  <si>
    <t>m3</t>
  </si>
  <si>
    <t>zöldhulladék elszállítása komposztáló helyre</t>
  </si>
  <si>
    <t>12m3-es konténer elszállítása</t>
  </si>
  <si>
    <t>db</t>
  </si>
  <si>
    <t>K-02 KERTÉPÍTÉSZETI tervvel együtt kezelendő</t>
  </si>
  <si>
    <t>Földmunka</t>
  </si>
  <si>
    <t>földkitermelés burkolt felüleletek, szegélyek alapozása alatt tükörkialakítás céljából</t>
  </si>
  <si>
    <t>kiszedés kézi és gépi erővel vegyesen, föld felrakása szállító járműre és elszállítása</t>
  </si>
  <si>
    <t>finomtereprendezés összes zöldfelületnél és termőföld terítése újonnan létesítendő gyepfelületeknél, zöldfelületeknél</t>
  </si>
  <si>
    <t>20 cm jó minőségű (gazmentes, humuszos, jó vízháztartású, I. osztályú ellenőrzött minőségű) termőföld terítése deponált anyagból</t>
  </si>
  <si>
    <t>K-02 KERTÉPÍTÉSZETI tervvel és részletrajzokkal együtt kezelendő</t>
  </si>
  <si>
    <t>Szegélyek</t>
  </si>
  <si>
    <t>SZ2</t>
  </si>
  <si>
    <t>kerti szegély</t>
  </si>
  <si>
    <t>100/5/20 cm Barabás  kerti szegély - szürke</t>
  </si>
  <si>
    <t>fm</t>
  </si>
  <si>
    <t>C20/25-X0b (H)-24/F1 beton alapgerenda</t>
  </si>
  <si>
    <t>10 cm vtg. homokos kavics ágyazat THK 0/24 QTT</t>
  </si>
  <si>
    <t>tömörített altalaj (Trg≥95%, E2≥50MN/m2)</t>
  </si>
  <si>
    <t>Burkolatok</t>
  </si>
  <si>
    <t>B06*</t>
  </si>
  <si>
    <t>aszfalt makadám GÉPKOCSI terhelésre, meglévő utak felújítása</t>
  </si>
  <si>
    <t>4cm Bitumen emulziós aszfaltmakadám kopóréteg</t>
  </si>
  <si>
    <t>6 cm martaszfalt, tömörítvet</t>
  </si>
  <si>
    <t>B06</t>
  </si>
  <si>
    <t>új aszfalt makadám GÉPKOCSI terhelésre, utaknál</t>
  </si>
  <si>
    <t>10 cm martaszfalt, tömörítvet</t>
  </si>
  <si>
    <t>20 cm FZKA 0/32 folyamatos szemszerkezetű zúzottkő alap (Trg= 96%, E2≥110MN/m2)</t>
  </si>
  <si>
    <t>25 cm homokos kavics (Trg= 96%, E2≥65MN/m2), vagy FZKA 0/32 folyamatos szemszerkezetű zúzottkő alap, (Trg= 96%, E2≥110MN/m2)</t>
  </si>
  <si>
    <t>B04</t>
  </si>
  <si>
    <t>térkő burkolat GYALOGOS terhelésre</t>
  </si>
  <si>
    <t>BARABÁS 24x12x5 antracit-barna,  téglakő parketta mintába rakva</t>
  </si>
  <si>
    <t>4 cm homok ágyazat</t>
  </si>
  <si>
    <t>15 cm FZKA 0/32 folyamatos szemszerkezetű zúzottkő alap (Trg= 96%, E2≥110MN/m2)</t>
  </si>
  <si>
    <t>15 cm homokos kavics (Trg= 96%, E2≥65MN/m2), vagy FZKA 0/32 folyamatos szemszerkezetű zúzottkő alap, (Trg= 96%, E2≥110MN/m2)</t>
  </si>
  <si>
    <t>Növények</t>
  </si>
  <si>
    <t>gyepesítés</t>
  </si>
  <si>
    <t>EXTRA MINŐSÉGŰ, pázsit fűmagkeverék, nem öntözött gyep kialakítása, 6dkg/m2 mennyiségben, kézi vetéssel, terepfelszín hengerelésével, locsolással első kaszálásig</t>
  </si>
  <si>
    <t>kg</t>
  </si>
  <si>
    <r>
      <rPr>
        <b/>
        <u/>
        <sz val="16"/>
        <rFont val="Calibri"/>
        <family val="2"/>
        <charset val="238"/>
      </rPr>
      <t>NYÍREGYHÁZA MÚZEUMFALU_</t>
    </r>
    <r>
      <rPr>
        <b/>
        <sz val="12"/>
        <rFont val="Calibri"/>
        <family val="2"/>
        <charset val="238"/>
      </rPr>
      <t xml:space="preserve">BELSŐ ÚTFELÚJÍTÁS </t>
    </r>
    <r>
      <rPr>
        <b/>
        <u/>
        <sz val="14"/>
        <rFont val="Calibri"/>
        <family val="2"/>
        <charset val="238"/>
      </rPr>
      <t>NYÍREGYHÁZA, 0294/2 HRSZKertépítészeti terveinek tételkiírása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</si>
</sst>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\-mm\-dd"/>
    <numFmt numFmtId="165" formatCode="_-* #,##0,_F_t_-;\-* #,##0,_F_t_-;_-* &quot;- &quot;_F_t_-;_-@_-"/>
    <numFmt numFmtId="166" formatCode="#,##0.0"/>
    <numFmt numFmtId="167" formatCode="0.0"/>
  </numFmts>
  <fonts count="28" x14ac:knownFonts="1">
    <font>
      <sz val="10"/>
      <name val="Arial CE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u/>
      <sz val="16"/>
      <name val="Calibri"/>
      <family val="2"/>
      <charset val="238"/>
    </font>
    <font>
      <b/>
      <u/>
      <sz val="14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sz val="10"/>
      <color rgb="FF3366FF"/>
      <name val="Calibri"/>
      <family val="2"/>
      <charset val="238"/>
    </font>
    <font>
      <b/>
      <sz val="10"/>
      <color rgb="FF3366FF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9"/>
      <name val="Calibri"/>
      <family val="2"/>
      <charset val="238"/>
    </font>
    <font>
      <b/>
      <sz val="12"/>
      <color rgb="FF222222"/>
      <name val="Cambria"/>
      <family val="1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969696"/>
        <bgColor rgb="FF80808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7" fillId="0" borderId="0"/>
  </cellStyleXfs>
  <cellXfs count="162">
    <xf numFmtId="0" fontId="0" fillId="0" borderId="0" xfId="0"/>
    <xf numFmtId="0" fontId="27" fillId="0" borderId="0" xfId="1"/>
    <xf numFmtId="2" fontId="5" fillId="0" borderId="0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2" fontId="6" fillId="0" borderId="0" xfId="1" applyNumberFormat="1" applyFont="1" applyBorder="1" applyAlignment="1">
      <alignment vertical="center" wrapText="1"/>
    </xf>
    <xf numFmtId="164" fontId="6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2" fontId="6" fillId="0" borderId="0" xfId="1" applyNumberFormat="1" applyFont="1" applyBorder="1" applyAlignment="1">
      <alignment horizontal="left" vertical="center" wrapText="1"/>
    </xf>
    <xf numFmtId="2" fontId="7" fillId="0" borderId="0" xfId="1" applyNumberFormat="1" applyFont="1" applyBorder="1" applyAlignment="1">
      <alignment vertical="center"/>
    </xf>
    <xf numFmtId="3" fontId="8" fillId="0" borderId="2" xfId="1" applyNumberFormat="1" applyFont="1" applyBorder="1" applyAlignment="1">
      <alignment horizontal="center" vertical="center" wrapText="1"/>
    </xf>
    <xf numFmtId="3" fontId="7" fillId="0" borderId="0" xfId="1" applyNumberFormat="1" applyFont="1" applyBorder="1" applyAlignment="1">
      <alignment vertical="center"/>
    </xf>
    <xf numFmtId="3" fontId="6" fillId="0" borderId="3" xfId="0" applyNumberFormat="1" applyFont="1" applyBorder="1" applyAlignment="1" applyProtection="1">
      <alignment horizontal="center" vertical="center" wrapText="1"/>
    </xf>
    <xf numFmtId="2" fontId="5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2" fontId="1" fillId="0" borderId="5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vertical="center" wrapText="1"/>
    </xf>
    <xf numFmtId="3" fontId="6" fillId="0" borderId="0" xfId="1" applyNumberFormat="1" applyFont="1" applyBorder="1" applyAlignment="1">
      <alignment vertical="center"/>
    </xf>
    <xf numFmtId="2" fontId="6" fillId="0" borderId="0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left" vertical="center"/>
    </xf>
    <xf numFmtId="165" fontId="9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vertical="center"/>
    </xf>
    <xf numFmtId="49" fontId="11" fillId="0" borderId="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2" fontId="1" fillId="0" borderId="0" xfId="1" applyNumberFormat="1" applyFont="1" applyBorder="1" applyAlignment="1">
      <alignment vertical="center" wrapText="1"/>
    </xf>
    <xf numFmtId="165" fontId="1" fillId="0" borderId="0" xfId="1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</xf>
    <xf numFmtId="49" fontId="1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3" fontId="2" fillId="0" borderId="0" xfId="0" applyNumberFormat="1" applyFont="1" applyBorder="1" applyAlignment="1" applyProtection="1">
      <alignment horizontal="right" vertical="center"/>
    </xf>
    <xf numFmtId="3" fontId="0" fillId="0" borderId="0" xfId="0" applyNumberFormat="1"/>
    <xf numFmtId="3" fontId="2" fillId="0" borderId="0" xfId="1" applyNumberFormat="1" applyFont="1" applyBorder="1" applyAlignment="1">
      <alignment vertical="center"/>
    </xf>
    <xf numFmtId="49" fontId="1" fillId="0" borderId="0" xfId="1" applyNumberFormat="1" applyFont="1" applyBorder="1" applyAlignment="1">
      <alignment horizontal="center" vertical="center"/>
    </xf>
    <xf numFmtId="2" fontId="2" fillId="3" borderId="0" xfId="1" applyNumberFormat="1" applyFont="1" applyFill="1" applyBorder="1" applyAlignment="1">
      <alignment horizontal="left" vertical="center"/>
    </xf>
    <xf numFmtId="165" fontId="1" fillId="3" borderId="0" xfId="1" applyNumberFormat="1" applyFont="1" applyFill="1" applyBorder="1" applyAlignment="1">
      <alignment horizontal="right" vertical="center"/>
    </xf>
    <xf numFmtId="165" fontId="6" fillId="3" borderId="0" xfId="1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 applyProtection="1">
      <alignment horizontal="right" vertical="center"/>
    </xf>
    <xf numFmtId="2" fontId="2" fillId="0" borderId="0" xfId="1" applyNumberFormat="1" applyFont="1" applyBorder="1" applyAlignment="1">
      <alignment vertical="center" wrapText="1"/>
    </xf>
    <xf numFmtId="3" fontId="6" fillId="0" borderId="7" xfId="0" applyNumberFormat="1" applyFont="1" applyBorder="1" applyAlignment="1" applyProtection="1">
      <alignment horizontal="right" vertical="center"/>
    </xf>
    <xf numFmtId="2" fontId="1" fillId="0" borderId="0" xfId="1" applyNumberFormat="1" applyFont="1" applyBorder="1" applyAlignment="1">
      <alignment horizontal="left" vertical="center" wrapText="1"/>
    </xf>
    <xf numFmtId="2" fontId="13" fillId="0" borderId="8" xfId="1" applyNumberFormat="1" applyFont="1" applyBorder="1" applyAlignment="1">
      <alignment vertical="center" wrapText="1"/>
    </xf>
    <xf numFmtId="165" fontId="13" fillId="0" borderId="6" xfId="1" applyNumberFormat="1" applyFont="1" applyBorder="1" applyAlignment="1">
      <alignment horizontal="right" vertical="center"/>
    </xf>
    <xf numFmtId="165" fontId="13" fillId="0" borderId="9" xfId="1" applyNumberFormat="1" applyFont="1" applyBorder="1" applyAlignment="1">
      <alignment horizontal="right" vertical="center"/>
    </xf>
    <xf numFmtId="2" fontId="13" fillId="0" borderId="10" xfId="1" applyNumberFormat="1" applyFont="1" applyBorder="1" applyAlignment="1">
      <alignment vertical="center" wrapText="1"/>
    </xf>
    <xf numFmtId="165" fontId="13" fillId="0" borderId="0" xfId="1" applyNumberFormat="1" applyFont="1" applyBorder="1" applyAlignment="1">
      <alignment horizontal="right" vertical="center"/>
    </xf>
    <xf numFmtId="165" fontId="13" fillId="0" borderId="11" xfId="1" applyNumberFormat="1" applyFont="1" applyBorder="1" applyAlignment="1">
      <alignment horizontal="right" vertical="center"/>
    </xf>
    <xf numFmtId="2" fontId="13" fillId="0" borderId="4" xfId="1" applyNumberFormat="1" applyFont="1" applyBorder="1" applyAlignment="1">
      <alignment vertical="center" wrapText="1"/>
    </xf>
    <xf numFmtId="165" fontId="13" fillId="0" borderId="5" xfId="1" applyNumberFormat="1" applyFont="1" applyBorder="1" applyAlignment="1">
      <alignment horizontal="right" vertical="center"/>
    </xf>
    <xf numFmtId="165" fontId="13" fillId="0" borderId="12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horizontal="right" vertical="center"/>
    </xf>
    <xf numFmtId="2" fontId="8" fillId="0" borderId="2" xfId="1" applyNumberFormat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 vertical="center" wrapText="1"/>
    </xf>
    <xf numFmtId="2" fontId="6" fillId="0" borderId="5" xfId="1" applyNumberFormat="1" applyFont="1" applyBorder="1" applyAlignment="1">
      <alignment vertical="center" wrapText="1"/>
    </xf>
    <xf numFmtId="3" fontId="6" fillId="0" borderId="5" xfId="1" applyNumberFormat="1" applyFont="1" applyBorder="1" applyAlignment="1">
      <alignment vertical="center" wrapText="1"/>
    </xf>
    <xf numFmtId="3" fontId="6" fillId="0" borderId="0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horizontal="left" vertical="center"/>
    </xf>
    <xf numFmtId="2" fontId="15" fillId="4" borderId="0" xfId="1" applyNumberFormat="1" applyFont="1" applyFill="1" applyBorder="1" applyAlignment="1">
      <alignment horizontal="center" vertical="center"/>
    </xf>
    <xf numFmtId="2" fontId="16" fillId="4" borderId="0" xfId="1" applyNumberFormat="1" applyFont="1" applyFill="1" applyBorder="1" applyAlignment="1">
      <alignment horizontal="center" vertical="center"/>
    </xf>
    <xf numFmtId="2" fontId="15" fillId="4" borderId="0" xfId="1" applyNumberFormat="1" applyFont="1" applyFill="1" applyBorder="1" applyAlignment="1">
      <alignment horizontal="left" vertical="center"/>
    </xf>
    <xf numFmtId="2" fontId="16" fillId="4" borderId="0" xfId="1" applyNumberFormat="1" applyFont="1" applyFill="1" applyBorder="1" applyAlignment="1">
      <alignment horizontal="center" vertical="center" wrapText="1"/>
    </xf>
    <xf numFmtId="3" fontId="16" fillId="4" borderId="0" xfId="1" applyNumberFormat="1" applyFont="1" applyFill="1" applyBorder="1" applyAlignment="1">
      <alignment horizontal="right" vertical="center" wrapText="1"/>
    </xf>
    <xf numFmtId="3" fontId="15" fillId="4" borderId="0" xfId="1" applyNumberFormat="1" applyFont="1" applyFill="1" applyBorder="1" applyAlignment="1">
      <alignment horizontal="right" vertical="center" wrapText="1"/>
    </xf>
    <xf numFmtId="3" fontId="15" fillId="4" borderId="7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18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Alignment="1">
      <alignment vertical="center"/>
    </xf>
    <xf numFmtId="2" fontId="2" fillId="2" borderId="0" xfId="1" applyNumberFormat="1" applyFont="1" applyFill="1" applyBorder="1" applyAlignment="1">
      <alignment vertical="center"/>
    </xf>
    <xf numFmtId="2" fontId="2" fillId="2" borderId="0" xfId="1" applyNumberFormat="1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horizontal="right" vertical="center"/>
    </xf>
    <xf numFmtId="3" fontId="19" fillId="2" borderId="1" xfId="1" applyNumberFormat="1" applyFont="1" applyFill="1" applyBorder="1" applyAlignment="1">
      <alignment horizontal="right" vertical="center"/>
    </xf>
    <xf numFmtId="2" fontId="9" fillId="0" borderId="0" xfId="1" applyNumberFormat="1" applyFont="1" applyBorder="1" applyAlignment="1">
      <alignment vertical="center"/>
    </xf>
    <xf numFmtId="0" fontId="20" fillId="0" borderId="0" xfId="1" applyFont="1"/>
    <xf numFmtId="0" fontId="21" fillId="0" borderId="0" xfId="1" applyFont="1"/>
    <xf numFmtId="2" fontId="2" fillId="0" borderId="0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horizontal="right" vertical="center"/>
    </xf>
    <xf numFmtId="2" fontId="18" fillId="0" borderId="0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horizontal="right" vertical="center"/>
    </xf>
    <xf numFmtId="2" fontId="6" fillId="4" borderId="0" xfId="1" applyNumberFormat="1" applyFont="1" applyFill="1" applyBorder="1" applyAlignment="1">
      <alignment vertical="center"/>
    </xf>
    <xf numFmtId="2" fontId="6" fillId="2" borderId="0" xfId="1" applyNumberFormat="1" applyFont="1" applyFill="1" applyBorder="1" applyAlignment="1">
      <alignment vertical="center"/>
    </xf>
    <xf numFmtId="2" fontId="6" fillId="2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horizontal="right" vertical="center"/>
    </xf>
    <xf numFmtId="3" fontId="6" fillId="2" borderId="1" xfId="1" applyNumberFormat="1" applyFont="1" applyFill="1" applyBorder="1" applyAlignment="1">
      <alignment horizontal="right" vertical="center"/>
    </xf>
    <xf numFmtId="0" fontId="0" fillId="0" borderId="0" xfId="1" applyFont="1"/>
    <xf numFmtId="49" fontId="21" fillId="0" borderId="13" xfId="1" applyNumberFormat="1" applyFont="1" applyBorder="1" applyAlignment="1">
      <alignment vertical="center" wrapText="1"/>
    </xf>
    <xf numFmtId="0" fontId="23" fillId="0" borderId="14" xfId="1" applyFont="1" applyBorder="1" applyAlignment="1">
      <alignment vertical="center" wrapText="1"/>
    </xf>
    <xf numFmtId="166" fontId="21" fillId="0" borderId="14" xfId="1" applyNumberFormat="1" applyFont="1" applyBorder="1" applyAlignment="1">
      <alignment horizontal="right" vertical="center"/>
    </xf>
    <xf numFmtId="166" fontId="0" fillId="0" borderId="14" xfId="1" applyNumberFormat="1" applyFont="1" applyBorder="1" applyAlignment="1">
      <alignment vertical="center"/>
    </xf>
    <xf numFmtId="166" fontId="0" fillId="0" borderId="14" xfId="1" applyNumberFormat="1" applyFont="1" applyBorder="1" applyAlignment="1">
      <alignment horizontal="right" vertical="center"/>
    </xf>
    <xf numFmtId="3" fontId="21" fillId="0" borderId="14" xfId="1" applyNumberFormat="1" applyFont="1" applyBorder="1" applyAlignment="1">
      <alignment horizontal="right" vertical="center"/>
    </xf>
    <xf numFmtId="0" fontId="20" fillId="0" borderId="0" xfId="1" applyFont="1" applyAlignment="1">
      <alignment horizontal="center" vertical="center"/>
    </xf>
    <xf numFmtId="49" fontId="21" fillId="0" borderId="13" xfId="1" applyNumberFormat="1" applyFont="1" applyBorder="1" applyAlignment="1">
      <alignment vertical="top" wrapText="1"/>
    </xf>
    <xf numFmtId="3" fontId="22" fillId="0" borderId="0" xfId="1" applyNumberFormat="1" applyFont="1" applyBorder="1" applyAlignment="1">
      <alignment vertical="center"/>
    </xf>
    <xf numFmtId="2" fontId="18" fillId="0" borderId="0" xfId="1" applyNumberFormat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right" vertical="center"/>
    </xf>
    <xf numFmtId="2" fontId="22" fillId="0" borderId="0" xfId="1" applyNumberFormat="1" applyFont="1" applyBorder="1" applyAlignment="1">
      <alignment vertical="center"/>
    </xf>
    <xf numFmtId="0" fontId="24" fillId="0" borderId="0" xfId="1" applyFont="1" applyBorder="1"/>
    <xf numFmtId="49" fontId="24" fillId="0" borderId="0" xfId="1" applyNumberFormat="1" applyFont="1" applyBorder="1" applyAlignment="1">
      <alignment vertical="center" wrapText="1"/>
    </xf>
    <xf numFmtId="0" fontId="25" fillId="0" borderId="0" xfId="1" applyFont="1" applyBorder="1" applyAlignment="1">
      <alignment vertical="center" wrapText="1"/>
    </xf>
    <xf numFmtId="166" fontId="24" fillId="0" borderId="0" xfId="1" applyNumberFormat="1" applyFont="1" applyBorder="1" applyAlignment="1">
      <alignment horizontal="right" vertical="center"/>
    </xf>
    <xf numFmtId="166" fontId="24" fillId="0" borderId="0" xfId="1" applyNumberFormat="1" applyFont="1" applyBorder="1" applyAlignment="1">
      <alignment vertical="center"/>
    </xf>
    <xf numFmtId="3" fontId="24" fillId="0" borderId="0" xfId="1" applyNumberFormat="1" applyFont="1" applyBorder="1" applyAlignment="1">
      <alignment horizontal="right" vertical="center"/>
    </xf>
    <xf numFmtId="3" fontId="18" fillId="0" borderId="0" xfId="1" applyNumberFormat="1" applyFont="1" applyBorder="1" applyAlignment="1">
      <alignment vertical="center"/>
    </xf>
    <xf numFmtId="3" fontId="6" fillId="2" borderId="7" xfId="1" applyNumberFormat="1" applyFont="1" applyFill="1" applyBorder="1" applyAlignment="1">
      <alignment horizontal="right" vertical="center"/>
    </xf>
    <xf numFmtId="166" fontId="21" fillId="0" borderId="14" xfId="1" applyNumberFormat="1" applyFont="1" applyBorder="1" applyAlignment="1">
      <alignment vertical="center"/>
    </xf>
    <xf numFmtId="2" fontId="22" fillId="0" borderId="0" xfId="1" applyNumberFormat="1" applyFont="1" applyBorder="1" applyAlignment="1">
      <alignment vertical="center" wrapText="1"/>
    </xf>
    <xf numFmtId="2" fontId="22" fillId="0" borderId="0" xfId="1" applyNumberFormat="1" applyFont="1" applyBorder="1" applyAlignment="1">
      <alignment horizontal="center" vertical="center"/>
    </xf>
    <xf numFmtId="3" fontId="1" fillId="0" borderId="0" xfId="1" applyNumberFormat="1" applyFont="1" applyBorder="1" applyAlignment="1">
      <alignment horizontal="center" vertical="center"/>
    </xf>
    <xf numFmtId="0" fontId="20" fillId="0" borderId="0" xfId="1" applyFont="1" applyBorder="1"/>
    <xf numFmtId="0" fontId="21" fillId="0" borderId="0" xfId="1" applyFont="1" applyBorder="1"/>
    <xf numFmtId="167" fontId="24" fillId="0" borderId="0" xfId="1" applyNumberFormat="1" applyFont="1" applyBorder="1"/>
    <xf numFmtId="167" fontId="21" fillId="0" borderId="0" xfId="1" applyNumberFormat="1" applyFont="1" applyBorder="1"/>
    <xf numFmtId="2" fontId="1" fillId="0" borderId="0" xfId="1" applyNumberFormat="1" applyFont="1" applyBorder="1" applyAlignment="1">
      <alignment vertical="center"/>
    </xf>
    <xf numFmtId="0" fontId="0" fillId="0" borderId="0" xfId="1" applyFont="1" applyAlignment="1">
      <alignment horizontal="right" vertical="top" wrapText="1"/>
    </xf>
    <xf numFmtId="0" fontId="26" fillId="0" borderId="0" xfId="1" applyFont="1" applyAlignment="1">
      <alignment vertical="top" wrapText="1"/>
    </xf>
    <xf numFmtId="0" fontId="27" fillId="0" borderId="0" xfId="1" applyAlignment="1">
      <alignment horizontal="right" vertical="top" wrapText="1"/>
    </xf>
    <xf numFmtId="3" fontId="19" fillId="2" borderId="7" xfId="1" applyNumberFormat="1" applyFont="1" applyFill="1" applyBorder="1" applyAlignment="1">
      <alignment horizontal="right" vertical="center"/>
    </xf>
    <xf numFmtId="49" fontId="0" fillId="0" borderId="13" xfId="1" applyNumberFormat="1" applyFont="1" applyBorder="1" applyAlignment="1">
      <alignment vertical="center" wrapText="1"/>
    </xf>
    <xf numFmtId="3" fontId="0" fillId="0" borderId="14" xfId="1" applyNumberFormat="1" applyFont="1" applyBorder="1" applyAlignment="1">
      <alignment horizontal="right" vertical="center"/>
    </xf>
    <xf numFmtId="0" fontId="20" fillId="0" borderId="0" xfId="1" applyFont="1" applyAlignment="1">
      <alignment vertical="top"/>
    </xf>
    <xf numFmtId="0" fontId="21" fillId="0" borderId="0" xfId="1" applyFont="1" applyAlignment="1">
      <alignment vertical="top"/>
    </xf>
    <xf numFmtId="167" fontId="21" fillId="0" borderId="0" xfId="1" applyNumberFormat="1" applyFont="1" applyAlignment="1">
      <alignment vertical="top"/>
    </xf>
    <xf numFmtId="3" fontId="1" fillId="0" borderId="0" xfId="1" applyNumberFormat="1" applyFont="1" applyBorder="1" applyAlignment="1">
      <alignment vertical="center"/>
    </xf>
    <xf numFmtId="0" fontId="27" fillId="0" borderId="0" xfId="1" applyFont="1" applyAlignment="1">
      <alignment horizontal="right" vertical="top" wrapText="1"/>
    </xf>
    <xf numFmtId="0" fontId="23" fillId="0" borderId="0" xfId="1" applyFont="1" applyAlignment="1">
      <alignment vertical="top" wrapText="1"/>
    </xf>
    <xf numFmtId="0" fontId="27" fillId="0" borderId="0" xfId="1" applyFont="1"/>
    <xf numFmtId="0" fontId="27" fillId="0" borderId="0" xfId="0" applyFont="1"/>
    <xf numFmtId="49" fontId="6" fillId="2" borderId="0" xfId="1" applyNumberFormat="1" applyFont="1" applyFill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1" fillId="0" borderId="4" xfId="1" applyFont="1" applyBorder="1"/>
    <xf numFmtId="0" fontId="1" fillId="0" borderId="0" xfId="1" applyFont="1" applyBorder="1"/>
    <xf numFmtId="0" fontId="2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wrapText="1"/>
    </xf>
    <xf numFmtId="0" fontId="1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center"/>
    </xf>
    <xf numFmtId="3" fontId="6" fillId="0" borderId="0" xfId="1" applyNumberFormat="1" applyFont="1" applyBorder="1" applyAlignment="1">
      <alignment horizontal="left" vertical="center"/>
    </xf>
    <xf numFmtId="2" fontId="6" fillId="0" borderId="0" xfId="1" applyNumberFormat="1" applyFont="1" applyBorder="1" applyAlignment="1">
      <alignment horizontal="left" vertical="center" wrapText="1"/>
    </xf>
    <xf numFmtId="3" fontId="1" fillId="0" borderId="0" xfId="1" applyNumberFormat="1" applyFont="1" applyBorder="1" applyAlignment="1">
      <alignment vertical="center"/>
    </xf>
    <xf numFmtId="49" fontId="20" fillId="0" borderId="0" xfId="1" applyNumberFormat="1" applyFont="1" applyBorder="1" applyAlignment="1">
      <alignment horizontal="left" vertical="center" wrapText="1"/>
    </xf>
    <xf numFmtId="3" fontId="6" fillId="0" borderId="1" xfId="1" applyNumberFormat="1" applyFont="1" applyBorder="1" applyAlignment="1">
      <alignment horizontal="center" vertical="center" wrapText="1"/>
    </xf>
  </cellXfs>
  <cellStyles count="2">
    <cellStyle name="Magyarázó szöveg" xfId="1" builtinId="53" customBuiltin="1"/>
    <cellStyle name="Normál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MK166"/>
  <sheetViews>
    <sheetView tabSelected="1" topLeftCell="A10" zoomScale="70" zoomScaleNormal="70" workbookViewId="0">
      <selection activeCell="H50" sqref="H50"/>
    </sheetView>
  </sheetViews>
  <sheetFormatPr defaultRowHeight="13.2" x14ac:dyDescent="0.25"/>
  <cols>
    <col min="1" max="2" width="3.88671875" style="1"/>
    <col min="3" max="3" width="7.5546875" style="1"/>
    <col min="4" max="4" width="59" style="1"/>
    <col min="5" max="7" width="12.5546875" style="1"/>
    <col min="8" max="8" width="14.5546875" style="1"/>
    <col min="9" max="9" width="9.33203125" style="1"/>
    <col min="10" max="10" width="10.44140625" style="1"/>
    <col min="11" max="1025" width="9.33203125" style="1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5" spans="1:1024" s="2" customFormat="1" ht="12.75" customHeight="1" x14ac:dyDescent="0.25">
      <c r="A5" s="149"/>
      <c r="B5" s="149"/>
      <c r="C5" s="149"/>
      <c r="D5" s="150" t="s">
        <v>85</v>
      </c>
      <c r="E5" s="150"/>
      <c r="F5" s="150"/>
      <c r="G5" s="150"/>
      <c r="H5" s="150"/>
      <c r="J5" s="3"/>
    </row>
    <row r="6" spans="1:1024" ht="13.8" x14ac:dyDescent="0.25">
      <c r="A6" s="149"/>
      <c r="B6" s="149"/>
      <c r="C6" s="149"/>
      <c r="D6" s="150"/>
      <c r="E6" s="150"/>
      <c r="F6" s="150"/>
      <c r="G6" s="150"/>
      <c r="H6" s="150"/>
      <c r="I6"/>
      <c r="J6" s="3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3.8" x14ac:dyDescent="0.25">
      <c r="A7" s="149"/>
      <c r="B7" s="149"/>
      <c r="C7" s="149"/>
      <c r="D7" s="150"/>
      <c r="E7" s="150"/>
      <c r="F7" s="150"/>
      <c r="G7" s="150"/>
      <c r="H7" s="150"/>
      <c r="I7"/>
      <c r="J7" s="3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3.8" x14ac:dyDescent="0.25">
      <c r="A8" s="149"/>
      <c r="B8" s="149"/>
      <c r="C8" s="149"/>
      <c r="D8" s="150"/>
      <c r="E8" s="150"/>
      <c r="F8" s="150"/>
      <c r="G8" s="150"/>
      <c r="H8" s="150"/>
      <c r="I8"/>
      <c r="J8" s="3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3.8" x14ac:dyDescent="0.25">
      <c r="A9" s="149"/>
      <c r="B9" s="149"/>
      <c r="C9" s="149"/>
      <c r="D9" s="4"/>
      <c r="E9" s="5" t="s">
        <v>0</v>
      </c>
      <c r="F9" s="6"/>
      <c r="G9" s="7"/>
      <c r="H9" s="8"/>
      <c r="I9"/>
      <c r="J9" s="3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7.95" customHeight="1" x14ac:dyDescent="0.25">
      <c r="A10" s="149"/>
      <c r="B10" s="149"/>
      <c r="C10" s="149"/>
      <c r="D10" s="9"/>
      <c r="E10" s="151"/>
      <c r="F10" s="151"/>
      <c r="G10" s="151"/>
      <c r="H10" s="151"/>
      <c r="I10"/>
      <c r="J10" s="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30.5" customHeight="1" x14ac:dyDescent="0.25">
      <c r="A11" s="149"/>
      <c r="B11" s="149"/>
      <c r="C11" s="149"/>
      <c r="D11" s="9" t="s">
        <v>1</v>
      </c>
      <c r="E11" s="151"/>
      <c r="F11" s="151"/>
      <c r="G11" s="151"/>
      <c r="H11" s="151"/>
      <c r="I11"/>
      <c r="J11" s="3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3.8" x14ac:dyDescent="0.25">
      <c r="A12" s="149"/>
      <c r="B12" s="149"/>
      <c r="C12" s="149"/>
      <c r="D12" s="10"/>
      <c r="E12" s="152"/>
      <c r="F12" s="152"/>
      <c r="G12" s="152"/>
      <c r="H12" s="152"/>
      <c r="I12"/>
      <c r="J12" s="3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0" customFormat="1" ht="20.100000000000001" customHeight="1" x14ac:dyDescent="0.25">
      <c r="A13" s="145" t="s">
        <v>2</v>
      </c>
      <c r="B13" s="145"/>
      <c r="C13" s="145"/>
      <c r="D13" s="146" t="s">
        <v>3</v>
      </c>
      <c r="E13" s="147"/>
      <c r="F13" s="147"/>
      <c r="G13" s="147"/>
      <c r="H13" s="11"/>
      <c r="J13" s="12"/>
    </row>
    <row r="14" spans="1:1024" s="14" customFormat="1" ht="39.9" customHeight="1" x14ac:dyDescent="0.25">
      <c r="A14" s="145"/>
      <c r="B14" s="145"/>
      <c r="C14" s="145"/>
      <c r="D14" s="146"/>
      <c r="E14" s="147"/>
      <c r="F14" s="147"/>
      <c r="G14" s="147"/>
      <c r="H14" s="13" t="s">
        <v>4</v>
      </c>
      <c r="J14" s="15"/>
      <c r="K14" s="16"/>
      <c r="L14" s="16"/>
      <c r="M14" s="16"/>
      <c r="N14" s="16"/>
    </row>
    <row r="15" spans="1:1024" s="10" customFormat="1" ht="15" customHeight="1" x14ac:dyDescent="0.3">
      <c r="A15" s="148"/>
      <c r="B15" s="148"/>
      <c r="C15" s="148"/>
      <c r="D15" s="17"/>
      <c r="E15" s="18"/>
      <c r="F15" s="18"/>
      <c r="G15" s="18"/>
      <c r="H15" s="4"/>
      <c r="J15" s="19"/>
      <c r="K15" s="20"/>
      <c r="L15" s="20"/>
      <c r="M15" s="20"/>
      <c r="N15" s="20"/>
    </row>
    <row r="16" spans="1:1024" s="27" customFormat="1" ht="15.6" x14ac:dyDescent="0.25">
      <c r="A16" s="21"/>
      <c r="B16" s="22" t="s">
        <v>5</v>
      </c>
      <c r="C16" s="22"/>
      <c r="D16" s="23" t="s">
        <v>6</v>
      </c>
      <c r="E16" s="24"/>
      <c r="F16" s="24"/>
      <c r="G16" s="25"/>
      <c r="H16" s="26"/>
      <c r="J16" s="19"/>
      <c r="K16" s="20"/>
      <c r="L16" s="20"/>
      <c r="M16" s="20"/>
      <c r="N16" s="20"/>
    </row>
    <row r="17" spans="1:14" ht="13.8" x14ac:dyDescent="0.25">
      <c r="A17" s="28"/>
      <c r="B17" s="29"/>
      <c r="C17" s="29"/>
      <c r="D17" s="30"/>
      <c r="E17" s="31"/>
      <c r="F17" s="31"/>
      <c r="G17" s="15"/>
      <c r="H17" s="32"/>
      <c r="J17" s="19"/>
      <c r="K17" s="20"/>
      <c r="L17" s="20"/>
      <c r="M17" s="20"/>
      <c r="N17" s="20"/>
    </row>
    <row r="18" spans="1:14" ht="15.6" x14ac:dyDescent="0.25">
      <c r="A18" s="33"/>
      <c r="B18" s="34" t="s">
        <v>7</v>
      </c>
      <c r="C18" s="34"/>
      <c r="D18" s="35" t="s">
        <v>8</v>
      </c>
      <c r="E18" s="36"/>
      <c r="F18" s="36"/>
      <c r="G18" s="37"/>
      <c r="H18" s="38">
        <f>'K-T_Tájépítészet'!M14</f>
        <v>0</v>
      </c>
      <c r="J18" s="19"/>
      <c r="K18" s="20"/>
      <c r="L18" s="20"/>
      <c r="M18" s="20"/>
      <c r="N18" s="20"/>
    </row>
    <row r="19" spans="1:14" ht="13.8" x14ac:dyDescent="0.25">
      <c r="A19"/>
      <c r="B19" s="29"/>
      <c r="C19"/>
      <c r="D19"/>
      <c r="E19" s="31"/>
      <c r="F19" s="31"/>
      <c r="G19" s="39"/>
      <c r="H19" s="32"/>
      <c r="J19" s="19"/>
      <c r="K19" s="20"/>
      <c r="L19" s="20"/>
      <c r="M19" s="20"/>
      <c r="N19" s="20"/>
    </row>
    <row r="20" spans="1:14" ht="15.6" x14ac:dyDescent="0.25">
      <c r="A20" s="35"/>
      <c r="B20" s="34" t="s">
        <v>9</v>
      </c>
      <c r="C20" s="34"/>
      <c r="D20" s="35" t="s">
        <v>10</v>
      </c>
      <c r="E20" s="35"/>
      <c r="F20" s="35"/>
      <c r="G20" s="40"/>
      <c r="H20" s="38">
        <f>'K-T_Tájépítészet'!M23</f>
        <v>0</v>
      </c>
      <c r="J20" s="19"/>
      <c r="K20" s="20"/>
      <c r="L20" s="20"/>
      <c r="M20" s="20"/>
      <c r="N20" s="20"/>
    </row>
    <row r="21" spans="1:14" ht="13.8" x14ac:dyDescent="0.25">
      <c r="A21"/>
      <c r="B21" s="29"/>
      <c r="C21" s="29" t="s">
        <v>11</v>
      </c>
      <c r="D21" s="20" t="str">
        <f>'K-T_Tájépítészet'!D27</f>
        <v>Földmunka</v>
      </c>
      <c r="E21"/>
      <c r="F21"/>
      <c r="G21" s="15">
        <f>'K-T_Tájépítészet'!M27</f>
        <v>0</v>
      </c>
      <c r="H21"/>
      <c r="J21" s="19"/>
      <c r="K21" s="20"/>
      <c r="L21" s="20"/>
      <c r="M21" s="20"/>
      <c r="N21" s="20"/>
    </row>
    <row r="22" spans="1:14" ht="13.8" x14ac:dyDescent="0.25">
      <c r="A22"/>
      <c r="B22" s="29"/>
      <c r="C22" s="29" t="s">
        <v>12</v>
      </c>
      <c r="D22" s="20" t="str">
        <f>'K-T_Tájépítészet'!D34</f>
        <v>Szegélyek</v>
      </c>
      <c r="E22"/>
      <c r="F22"/>
      <c r="G22" s="15">
        <f>'K-T_Tájépítészet'!M34</f>
        <v>0</v>
      </c>
      <c r="H22"/>
      <c r="J22" s="19"/>
      <c r="K22" s="20"/>
      <c r="L22" s="20"/>
      <c r="M22" s="20"/>
      <c r="N22" s="20"/>
    </row>
    <row r="23" spans="1:14" ht="13.8" x14ac:dyDescent="0.25">
      <c r="A23"/>
      <c r="B23" s="29"/>
      <c r="C23" s="29" t="s">
        <v>13</v>
      </c>
      <c r="D23" s="20" t="str">
        <f>'K-T_Tájépítészet'!D41</f>
        <v>Burkolatok</v>
      </c>
      <c r="E23"/>
      <c r="F23"/>
      <c r="G23" s="15">
        <f>'K-T_Tájépítészet'!M41</f>
        <v>0</v>
      </c>
      <c r="H23"/>
      <c r="J23" s="19"/>
      <c r="K23" s="20"/>
      <c r="L23" s="20"/>
      <c r="M23" s="20"/>
      <c r="N23" s="20"/>
    </row>
    <row r="24" spans="1:14" ht="13.8" x14ac:dyDescent="0.25">
      <c r="A24"/>
      <c r="B24" s="29"/>
      <c r="C24"/>
      <c r="D24" s="20"/>
      <c r="E24"/>
      <c r="F24"/>
      <c r="G24" s="39"/>
      <c r="H24"/>
      <c r="J24" s="19"/>
      <c r="K24" s="20"/>
      <c r="L24" s="20"/>
      <c r="M24" s="20"/>
      <c r="N24" s="20"/>
    </row>
    <row r="25" spans="1:14" ht="15.6" x14ac:dyDescent="0.25">
      <c r="A25" s="35"/>
      <c r="B25" s="34" t="s">
        <v>14</v>
      </c>
      <c r="C25" s="34"/>
      <c r="D25" s="35" t="s">
        <v>15</v>
      </c>
      <c r="E25" s="35"/>
      <c r="F25" s="35"/>
      <c r="G25" s="40"/>
      <c r="H25" s="38">
        <f>'K-T_Tájépítészet'!M58</f>
        <v>0</v>
      </c>
      <c r="J25" s="19"/>
      <c r="K25" s="20"/>
      <c r="L25" s="20"/>
      <c r="M25" s="20"/>
      <c r="N25" s="20"/>
    </row>
    <row r="26" spans="1:14" ht="13.8" x14ac:dyDescent="0.25">
      <c r="B26" s="29"/>
      <c r="C26" s="29" t="s">
        <v>16</v>
      </c>
      <c r="D26" s="20" t="str">
        <f>'K-T_Tájépítészet'!D61</f>
        <v>Növények</v>
      </c>
      <c r="E26"/>
      <c r="F26"/>
      <c r="G26" s="15">
        <f>'K-T_Tájépítészet'!M61</f>
        <v>0</v>
      </c>
      <c r="H26"/>
      <c r="J26" s="19"/>
      <c r="K26" s="20"/>
      <c r="L26" s="20"/>
      <c r="M26" s="20"/>
      <c r="N26" s="20"/>
    </row>
    <row r="27" spans="1:14" ht="13.8" x14ac:dyDescent="0.25">
      <c r="B27" s="41"/>
      <c r="D27"/>
      <c r="E27" s="31"/>
      <c r="F27" s="31"/>
      <c r="G27" s="39"/>
      <c r="H27" s="32"/>
      <c r="J27" s="19"/>
      <c r="K27" s="20"/>
      <c r="L27" s="20"/>
      <c r="M27" s="20"/>
      <c r="N27" s="20"/>
    </row>
    <row r="28" spans="1:14" ht="18" x14ac:dyDescent="0.25">
      <c r="B28" s="29"/>
      <c r="D28" s="42" t="s">
        <v>17</v>
      </c>
      <c r="E28" s="43"/>
      <c r="F28" s="43"/>
      <c r="G28" s="44"/>
      <c r="H28" s="45">
        <f>H18+H20+H25</f>
        <v>0</v>
      </c>
      <c r="J28" s="19"/>
      <c r="K28" s="20"/>
      <c r="L28" s="20"/>
      <c r="M28" s="20"/>
      <c r="N28" s="20"/>
    </row>
    <row r="29" spans="1:14" ht="13.8" x14ac:dyDescent="0.25">
      <c r="B29" s="29"/>
      <c r="D29"/>
      <c r="E29" s="31"/>
      <c r="F29" s="31"/>
      <c r="H29" s="32"/>
      <c r="J29" s="19"/>
      <c r="K29" s="20"/>
      <c r="L29" s="20"/>
      <c r="M29" s="20"/>
      <c r="N29" s="20"/>
    </row>
    <row r="30" spans="1:14" ht="15.6" x14ac:dyDescent="0.25">
      <c r="B30" s="29"/>
      <c r="D30" s="46" t="s">
        <v>18</v>
      </c>
      <c r="E30" s="31"/>
      <c r="F30" s="31"/>
      <c r="H30" s="47">
        <f>H28*1.27</f>
        <v>0</v>
      </c>
      <c r="J30" s="19"/>
      <c r="K30" s="20"/>
      <c r="L30" s="20"/>
      <c r="M30" s="20"/>
      <c r="N30" s="20"/>
    </row>
    <row r="31" spans="1:14" ht="13.8" x14ac:dyDescent="0.25">
      <c r="B31" s="29"/>
      <c r="D31"/>
      <c r="E31" s="31"/>
      <c r="F31" s="31"/>
      <c r="H31" s="32"/>
      <c r="J31" s="19"/>
      <c r="K31" s="20"/>
      <c r="L31" s="20"/>
      <c r="M31" s="20"/>
      <c r="N31" s="20"/>
    </row>
    <row r="32" spans="1:14" ht="13.8" x14ac:dyDescent="0.25">
      <c r="B32" s="29"/>
      <c r="D32"/>
      <c r="E32" s="31"/>
      <c r="F32" s="31"/>
      <c r="H32" s="32"/>
      <c r="J32" s="19"/>
      <c r="K32" s="20"/>
      <c r="L32" s="20"/>
      <c r="M32" s="20"/>
      <c r="N32" s="20"/>
    </row>
    <row r="33" spans="2:8" ht="13.8" x14ac:dyDescent="0.25">
      <c r="B33" s="29"/>
      <c r="D33"/>
      <c r="E33" s="31"/>
      <c r="F33" s="31"/>
      <c r="H33" s="32"/>
    </row>
    <row r="34" spans="2:8" ht="13.8" x14ac:dyDescent="0.25">
      <c r="B34" s="29"/>
      <c r="D34"/>
      <c r="E34" s="31"/>
      <c r="F34" s="31"/>
      <c r="H34" s="32"/>
    </row>
    <row r="35" spans="2:8" ht="13.8" x14ac:dyDescent="0.25">
      <c r="B35" s="29"/>
      <c r="D35" s="30" t="s">
        <v>19</v>
      </c>
      <c r="E35" s="31"/>
      <c r="F35" s="31"/>
      <c r="H35" s="32"/>
    </row>
    <row r="36" spans="2:8" ht="13.8" x14ac:dyDescent="0.25">
      <c r="B36" s="29"/>
      <c r="D36" s="30" t="s">
        <v>20</v>
      </c>
      <c r="E36" s="31"/>
      <c r="F36" s="31"/>
      <c r="H36" s="32"/>
    </row>
    <row r="37" spans="2:8" ht="13.8" x14ac:dyDescent="0.25">
      <c r="B37" s="29"/>
      <c r="D37" s="30" t="s">
        <v>21</v>
      </c>
      <c r="E37" s="31"/>
      <c r="F37" s="31"/>
      <c r="H37" s="32"/>
    </row>
    <row r="38" spans="2:8" ht="13.8" x14ac:dyDescent="0.25">
      <c r="B38" s="29"/>
      <c r="D38"/>
      <c r="E38" s="31"/>
      <c r="F38" s="31"/>
      <c r="H38" s="32"/>
    </row>
    <row r="39" spans="2:8" ht="13.8" x14ac:dyDescent="0.25">
      <c r="B39" s="29"/>
      <c r="D39" s="48"/>
      <c r="E39" s="31"/>
      <c r="F39" s="31"/>
      <c r="H39" s="32"/>
    </row>
    <row r="40" spans="2:8" ht="13.8" x14ac:dyDescent="0.25">
      <c r="B40" s="29"/>
      <c r="D40" s="48"/>
      <c r="E40" s="31"/>
      <c r="F40" s="31"/>
      <c r="H40" s="32"/>
    </row>
    <row r="41" spans="2:8" ht="21" customHeight="1" x14ac:dyDescent="0.25">
      <c r="B41" s="29"/>
      <c r="D41" s="49" t="s">
        <v>22</v>
      </c>
      <c r="E41" s="50">
        <v>686</v>
      </c>
      <c r="F41" s="51" t="s">
        <v>23</v>
      </c>
      <c r="H41" s="32"/>
    </row>
    <row r="42" spans="2:8" ht="21" customHeight="1" x14ac:dyDescent="0.25">
      <c r="B42" s="29"/>
      <c r="D42" s="52" t="s">
        <v>24</v>
      </c>
      <c r="E42" s="53">
        <f>H28</f>
        <v>0</v>
      </c>
      <c r="F42" s="54" t="s">
        <v>25</v>
      </c>
      <c r="H42" s="32"/>
    </row>
    <row r="43" spans="2:8" ht="21" customHeight="1" x14ac:dyDescent="0.25">
      <c r="B43" s="29"/>
      <c r="D43" s="55" t="s">
        <v>26</v>
      </c>
      <c r="E43" s="56">
        <f>E42/E41</f>
        <v>0</v>
      </c>
      <c r="F43" s="57" t="s">
        <v>27</v>
      </c>
      <c r="H43" s="32"/>
    </row>
    <row r="63" ht="25.2" customHeight="1" x14ac:dyDescent="0.25"/>
    <row r="159" ht="35.25" customHeight="1" x14ac:dyDescent="0.25"/>
    <row r="166" ht="29.25" customHeight="1" x14ac:dyDescent="0.25"/>
  </sheetData>
  <mergeCells count="9">
    <mergeCell ref="A13:C14"/>
    <mergeCell ref="D13:D14"/>
    <mergeCell ref="E13:G14"/>
    <mergeCell ref="A15:C15"/>
    <mergeCell ref="A5:C12"/>
    <mergeCell ref="D5:H8"/>
    <mergeCell ref="E10:H10"/>
    <mergeCell ref="E11:H11"/>
    <mergeCell ref="E12:H12"/>
  </mergeCells>
  <printOptions gridLines="1"/>
  <pageMargins left="0.39374999999999999" right="0.39374999999999999" top="0.57499999999999996" bottom="0.39374999999999999" header="0.23611111111111099" footer="0.23611111111111099"/>
  <pageSetup paperSize="0" scale="0" firstPageNumber="0" fitToHeight="0" orientation="portrait" usePrinterDefaults="0" horizontalDpi="0" verticalDpi="0" copies="0"/>
  <headerFooter>
    <oddHeader>&amp;L&amp;8NYÍREGYHÁZA MÚZEUMFALU_ÚTFELÚJÍTÁS
NYÍREGYHÁZA,0294/2 HRSZ 
kertépítészeti terveinek tételkiírása&amp;CTÁJÉPÍTÉSZET _KÖRNYEZETRENDEZÉS</oddHeader>
    <oddFooter>&amp;C&amp;P / &amp;N oldal&amp;R2015.december</oddFooter>
  </headerFooter>
  <rowBreaks count="2" manualBreakCount="2">
    <brk id="71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MK63"/>
  <sheetViews>
    <sheetView topLeftCell="A7" zoomScaleNormal="100" workbookViewId="0">
      <selection activeCell="J63" sqref="J63:K63"/>
    </sheetView>
  </sheetViews>
  <sheetFormatPr defaultRowHeight="13.2" x14ac:dyDescent="0.25"/>
  <cols>
    <col min="1" max="1" width="3.88671875" style="1"/>
    <col min="2" max="2" width="4.21875" style="141"/>
    <col min="3" max="3" width="4.44140625" style="1"/>
    <col min="4" max="4" width="27.88671875" style="1"/>
    <col min="5" max="5" width="37.77734375" style="1"/>
    <col min="6" max="6" width="9.88671875" style="1"/>
    <col min="7" max="7" width="6.109375" style="1"/>
    <col min="8" max="8" width="8.77734375" style="1"/>
    <col min="9" max="9" width="6.109375" style="1"/>
    <col min="10" max="12" width="12.5546875" style="1"/>
    <col min="13" max="13" width="19.44140625" style="1"/>
    <col min="14" max="15" width="9.33203125" style="1"/>
    <col min="16" max="16" width="18.44140625" style="1"/>
    <col min="17" max="1025" width="9.33203125" style="1"/>
  </cols>
  <sheetData>
    <row r="1" spans="1:1024" s="2" customFormat="1" ht="12.75" customHeight="1" x14ac:dyDescent="0.25">
      <c r="A1" s="153"/>
      <c r="B1" s="153"/>
      <c r="C1" s="153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024" x14ac:dyDescent="0.25">
      <c r="A2" s="153"/>
      <c r="B2" s="153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153"/>
      <c r="B3" s="153"/>
      <c r="C3" s="153"/>
      <c r="D3" s="154"/>
      <c r="E3" s="154"/>
      <c r="F3" s="154"/>
      <c r="G3" s="154"/>
      <c r="H3" s="154"/>
      <c r="I3" s="154"/>
      <c r="J3" s="154"/>
      <c r="K3" s="154"/>
      <c r="L3" s="154"/>
      <c r="M3" s="15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 s="153"/>
      <c r="B4" s="153"/>
      <c r="C4" s="153"/>
      <c r="D4" s="154"/>
      <c r="E4" s="154"/>
      <c r="F4" s="154"/>
      <c r="G4" s="154"/>
      <c r="H4" s="154"/>
      <c r="I4" s="154"/>
      <c r="J4" s="154"/>
      <c r="K4" s="154"/>
      <c r="L4" s="154"/>
      <c r="M4" s="15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93.75" customHeight="1" x14ac:dyDescent="0.25">
      <c r="A5" s="153"/>
      <c r="B5" s="153"/>
      <c r="C5" s="153"/>
      <c r="D5" s="155" t="s">
        <v>28</v>
      </c>
      <c r="E5" s="155"/>
      <c r="F5" s="156" t="s">
        <v>29</v>
      </c>
      <c r="G5" s="156"/>
      <c r="H5" s="58"/>
      <c r="I5" s="58"/>
      <c r="J5" s="19" t="s">
        <v>0</v>
      </c>
      <c r="K5" s="59"/>
      <c r="L5" s="60"/>
      <c r="M5" s="1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3.8" x14ac:dyDescent="0.25">
      <c r="A6" s="153"/>
      <c r="B6" s="153"/>
      <c r="C6" s="153"/>
      <c r="D6" s="9"/>
      <c r="E6" s="9"/>
      <c r="F6" s="156"/>
      <c r="G6" s="156"/>
      <c r="H6" s="58"/>
      <c r="I6" s="58"/>
      <c r="J6" s="157"/>
      <c r="K6" s="157"/>
      <c r="L6" s="157"/>
      <c r="M6" s="15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99" customHeight="1" x14ac:dyDescent="0.25">
      <c r="A7" s="153"/>
      <c r="B7" s="153"/>
      <c r="C7" s="153"/>
      <c r="D7" s="158" t="s">
        <v>30</v>
      </c>
      <c r="E7" s="158"/>
      <c r="F7" s="156"/>
      <c r="G7" s="156"/>
      <c r="H7" s="58"/>
      <c r="I7" s="58"/>
      <c r="J7" s="157"/>
      <c r="K7" s="157"/>
      <c r="L7" s="157"/>
      <c r="M7" s="15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3.8" x14ac:dyDescent="0.25">
      <c r="A8" s="153"/>
      <c r="B8" s="153"/>
      <c r="C8" s="153"/>
      <c r="D8" s="10"/>
      <c r="E8" s="10"/>
      <c r="F8" s="20"/>
      <c r="G8" s="10"/>
      <c r="H8" s="10"/>
      <c r="I8" s="10"/>
      <c r="J8" s="159"/>
      <c r="K8" s="159"/>
      <c r="L8" s="159"/>
      <c r="M8" s="15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10" customFormat="1" ht="20.100000000000001" customHeight="1" x14ac:dyDescent="0.25">
      <c r="A9" s="145" t="s">
        <v>2</v>
      </c>
      <c r="B9" s="145"/>
      <c r="C9" s="145"/>
      <c r="D9" s="146" t="s">
        <v>3</v>
      </c>
      <c r="E9" s="146" t="s">
        <v>31</v>
      </c>
      <c r="F9" s="61"/>
      <c r="G9" s="62"/>
      <c r="H9" s="62"/>
      <c r="I9" s="62"/>
      <c r="J9" s="161" t="s">
        <v>32</v>
      </c>
      <c r="K9" s="161"/>
      <c r="L9" s="161"/>
      <c r="M9" s="11"/>
    </row>
    <row r="10" spans="1:1024" s="14" customFormat="1" ht="39.9" customHeight="1" x14ac:dyDescent="0.25">
      <c r="A10" s="145"/>
      <c r="B10" s="145"/>
      <c r="C10" s="145"/>
      <c r="D10" s="146"/>
      <c r="E10" s="146"/>
      <c r="F10" s="63" t="s">
        <v>33</v>
      </c>
      <c r="G10" s="64" t="s">
        <v>34</v>
      </c>
      <c r="H10" s="63" t="s">
        <v>35</v>
      </c>
      <c r="I10" s="64" t="s">
        <v>34</v>
      </c>
      <c r="J10" s="65" t="s">
        <v>36</v>
      </c>
      <c r="K10" s="65" t="s">
        <v>37</v>
      </c>
      <c r="L10" s="65" t="s">
        <v>38</v>
      </c>
      <c r="M10" s="13" t="s">
        <v>4</v>
      </c>
    </row>
    <row r="11" spans="1:1024" s="69" customFormat="1" ht="13.8" x14ac:dyDescent="0.3">
      <c r="A11" s="148"/>
      <c r="B11" s="148"/>
      <c r="C11" s="148"/>
      <c r="D11" s="17"/>
      <c r="E11" s="17"/>
      <c r="F11" s="66"/>
      <c r="G11" s="66"/>
      <c r="H11" s="66"/>
      <c r="I11" s="66"/>
      <c r="J11" s="67"/>
      <c r="K11" s="67"/>
      <c r="L11" s="67"/>
      <c r="M11" s="68"/>
    </row>
    <row r="12" spans="1:1024" s="77" customFormat="1" ht="23.25" customHeight="1" x14ac:dyDescent="0.25">
      <c r="A12" s="70" t="s">
        <v>5</v>
      </c>
      <c r="B12" s="72"/>
      <c r="C12" s="71"/>
      <c r="D12" s="72" t="s">
        <v>39</v>
      </c>
      <c r="E12" s="72"/>
      <c r="F12" s="73"/>
      <c r="G12" s="73"/>
      <c r="H12" s="73"/>
      <c r="I12" s="73"/>
      <c r="J12" s="74"/>
      <c r="K12" s="74"/>
      <c r="L12" s="75"/>
      <c r="M12" s="76">
        <f>M14+M23+M58</f>
        <v>0</v>
      </c>
    </row>
    <row r="13" spans="1:1024" s="20" customFormat="1" ht="13.8" x14ac:dyDescent="0.25">
      <c r="A13" s="78"/>
      <c r="B13" s="29"/>
      <c r="D13" s="30"/>
      <c r="E13" s="30"/>
      <c r="F13" s="16"/>
      <c r="G13" s="15"/>
      <c r="H13" s="15"/>
      <c r="I13" s="15"/>
      <c r="J13" s="60"/>
      <c r="K13" s="60"/>
      <c r="L13" s="60"/>
      <c r="M13" s="80"/>
    </row>
    <row r="14" spans="1:1024" s="86" customFormat="1" ht="21" x14ac:dyDescent="0.3">
      <c r="A14" s="22" t="s">
        <v>7</v>
      </c>
      <c r="B14" s="81"/>
      <c r="C14" s="81"/>
      <c r="D14" s="81" t="s">
        <v>40</v>
      </c>
      <c r="E14" s="81"/>
      <c r="F14" s="82"/>
      <c r="G14" s="83"/>
      <c r="H14" s="83"/>
      <c r="I14" s="83"/>
      <c r="J14" s="84"/>
      <c r="K14" s="84"/>
      <c r="L14" s="84"/>
      <c r="M14" s="85">
        <f>M18</f>
        <v>0</v>
      </c>
      <c r="O14" s="87"/>
      <c r="P14" s="88"/>
      <c r="Q14" s="88"/>
    </row>
    <row r="15" spans="1:1024" ht="15.6" x14ac:dyDescent="0.3">
      <c r="A15" s="34"/>
      <c r="B15" s="89"/>
      <c r="C15" s="89"/>
      <c r="D15" s="89"/>
      <c r="E15" s="89"/>
      <c r="F15" s="21"/>
      <c r="G15" s="40"/>
      <c r="H15" s="40"/>
      <c r="I15" s="40"/>
      <c r="J15" s="90"/>
      <c r="K15" s="90"/>
      <c r="L15" s="90"/>
      <c r="M15" s="90"/>
      <c r="N15"/>
      <c r="O15" s="88"/>
      <c r="P15" s="88"/>
      <c r="Q15" s="8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75" customHeight="1" x14ac:dyDescent="0.3">
      <c r="A16" s="34"/>
      <c r="B16" s="89"/>
      <c r="C16" s="89"/>
      <c r="D16" s="160" t="s">
        <v>41</v>
      </c>
      <c r="E16" s="160"/>
      <c r="F16" s="160"/>
      <c r="G16" s="160"/>
      <c r="H16" s="160"/>
      <c r="I16" s="160"/>
      <c r="J16" s="160"/>
      <c r="K16" s="160"/>
      <c r="L16" s="160"/>
      <c r="M16" s="160"/>
      <c r="N16"/>
      <c r="O16" s="88"/>
      <c r="P16" s="88"/>
      <c r="Q16" s="8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4.4" x14ac:dyDescent="0.3">
      <c r="A17"/>
      <c r="B17" s="20"/>
      <c r="C17" s="20"/>
      <c r="D17" s="20"/>
      <c r="E17" s="20"/>
      <c r="F17" s="16"/>
      <c r="G17" s="19"/>
      <c r="H17" s="19"/>
      <c r="I17" s="19"/>
      <c r="J17" s="92"/>
      <c r="K17" s="92"/>
      <c r="L17"/>
      <c r="M17"/>
      <c r="N17"/>
      <c r="O17" s="88"/>
      <c r="P17" s="88"/>
      <c r="Q17" s="8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3.8" x14ac:dyDescent="0.25">
      <c r="A18"/>
      <c r="B18" s="143" t="s">
        <v>42</v>
      </c>
      <c r="C18" s="93"/>
      <c r="D18" s="94" t="s">
        <v>8</v>
      </c>
      <c r="E18" s="94"/>
      <c r="F18" s="95"/>
      <c r="G18" s="96"/>
      <c r="H18" s="96"/>
      <c r="I18" s="96"/>
      <c r="J18" s="97"/>
      <c r="K18" s="97"/>
      <c r="L18" s="97"/>
      <c r="M18" s="98">
        <f>SUM(M20:M21)</f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3.8" x14ac:dyDescent="0.25">
      <c r="A19"/>
      <c r="B19" s="144"/>
      <c r="C19" s="20"/>
      <c r="D19" s="94"/>
      <c r="E19" s="94"/>
      <c r="F19" s="94"/>
      <c r="G19" s="94"/>
      <c r="H19" s="94"/>
      <c r="I19" s="94"/>
      <c r="J19" s="96"/>
      <c r="K19" s="96"/>
      <c r="L19" s="96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7.6" x14ac:dyDescent="0.3">
      <c r="A20"/>
      <c r="B20" s="123"/>
      <c r="C20" s="99"/>
      <c r="D20" s="100" t="s">
        <v>43</v>
      </c>
      <c r="E20" s="101" t="s">
        <v>44</v>
      </c>
      <c r="F20" s="102">
        <v>400</v>
      </c>
      <c r="G20" s="103" t="s">
        <v>45</v>
      </c>
      <c r="H20" s="104">
        <f>F20*0.05</f>
        <v>20</v>
      </c>
      <c r="I20" s="103" t="s">
        <v>46</v>
      </c>
      <c r="J20" s="105"/>
      <c r="K20" s="105"/>
      <c r="L20" s="105">
        <f>J20+K20</f>
        <v>0</v>
      </c>
      <c r="M20" s="105">
        <f>F20*L20</f>
        <v>0</v>
      </c>
      <c r="N20"/>
      <c r="O20" s="88"/>
      <c r="P20" s="88"/>
      <c r="Q20" s="8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8.8" x14ac:dyDescent="0.3">
      <c r="A21"/>
      <c r="B21" s="123"/>
      <c r="C21" s="106"/>
      <c r="D21" s="107" t="s">
        <v>47</v>
      </c>
      <c r="E21" s="101" t="s">
        <v>48</v>
      </c>
      <c r="F21" s="105">
        <f>H21/12</f>
        <v>1.6666666666666667</v>
      </c>
      <c r="G21" s="103" t="s">
        <v>49</v>
      </c>
      <c r="H21" s="104">
        <f>H20</f>
        <v>20</v>
      </c>
      <c r="I21" s="103" t="s">
        <v>46</v>
      </c>
      <c r="J21" s="105"/>
      <c r="K21" s="105"/>
      <c r="L21" s="105">
        <f>J21+K21</f>
        <v>0</v>
      </c>
      <c r="M21" s="105">
        <f>F21*L21</f>
        <v>0</v>
      </c>
      <c r="N21"/>
      <c r="O21" s="88"/>
      <c r="P21" s="88"/>
      <c r="Q21" s="8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111" customFormat="1" ht="14.4" x14ac:dyDescent="0.3">
      <c r="A22" s="79"/>
      <c r="B22" s="123"/>
      <c r="C22" s="108"/>
      <c r="D22" s="91"/>
      <c r="E22" s="91"/>
      <c r="F22" s="109"/>
      <c r="G22" s="108"/>
      <c r="H22" s="108"/>
      <c r="I22" s="108"/>
      <c r="J22" s="110"/>
      <c r="K22" s="108"/>
      <c r="L22" s="108"/>
      <c r="M22" s="108"/>
      <c r="O22" s="88"/>
      <c r="P22" s="88"/>
      <c r="Q22" s="88"/>
    </row>
    <row r="23" spans="1:1024" s="86" customFormat="1" ht="21" x14ac:dyDescent="0.25">
      <c r="A23" s="22" t="s">
        <v>9</v>
      </c>
      <c r="B23" s="81"/>
      <c r="C23" s="81"/>
      <c r="D23" s="81" t="s">
        <v>10</v>
      </c>
      <c r="E23" s="81"/>
      <c r="F23" s="82"/>
      <c r="G23" s="83"/>
      <c r="H23" s="83"/>
      <c r="I23" s="83"/>
      <c r="J23" s="84"/>
      <c r="K23" s="84"/>
      <c r="L23" s="84"/>
      <c r="M23" s="85">
        <f>M27+M34+M41</f>
        <v>0</v>
      </c>
    </row>
    <row r="24" spans="1:1024" s="111" customFormat="1" ht="14.4" x14ac:dyDescent="0.3">
      <c r="A24" s="79"/>
      <c r="B24" s="123"/>
      <c r="C24" s="112"/>
      <c r="D24" s="113"/>
      <c r="E24" s="114"/>
      <c r="F24" s="115"/>
      <c r="G24" s="116"/>
      <c r="H24" s="117"/>
      <c r="I24" s="116"/>
      <c r="J24" s="110"/>
      <c r="K24" s="108"/>
      <c r="L24" s="108"/>
      <c r="M24" s="108"/>
    </row>
    <row r="25" spans="1:1024" s="86" customFormat="1" ht="15.75" customHeight="1" x14ac:dyDescent="0.25">
      <c r="A25" s="34"/>
      <c r="B25" s="89"/>
      <c r="C25" s="89"/>
      <c r="D25" s="160" t="s">
        <v>50</v>
      </c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1024" s="111" customFormat="1" ht="13.8" x14ac:dyDescent="0.25">
      <c r="A26" s="79"/>
      <c r="B26" s="20"/>
      <c r="C26" s="91"/>
      <c r="D26" s="91"/>
      <c r="E26" s="91"/>
      <c r="F26" s="109"/>
      <c r="G26" s="118"/>
      <c r="H26" s="118"/>
      <c r="I26" s="118"/>
      <c r="J26" s="110"/>
      <c r="K26" s="108"/>
      <c r="L26" s="108"/>
      <c r="M26" s="108"/>
    </row>
    <row r="27" spans="1:1024" ht="13.8" x14ac:dyDescent="0.25">
      <c r="A27"/>
      <c r="B27" s="143" t="s">
        <v>11</v>
      </c>
      <c r="C27" s="93"/>
      <c r="D27" s="94" t="s">
        <v>51</v>
      </c>
      <c r="E27" s="94"/>
      <c r="F27" s="95"/>
      <c r="G27" s="96"/>
      <c r="H27" s="96"/>
      <c r="I27" s="96"/>
      <c r="J27" s="97"/>
      <c r="K27" s="97"/>
      <c r="L27" s="97"/>
      <c r="M27" s="119">
        <f>SUM(M29:M30)</f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3.8" x14ac:dyDescent="0.25">
      <c r="A28"/>
      <c r="B28" s="144"/>
      <c r="C28" s="20"/>
      <c r="D28" s="94"/>
      <c r="E28" s="94"/>
      <c r="F28" s="94"/>
      <c r="G28" s="94"/>
      <c r="H28" s="94"/>
      <c r="I28" s="94"/>
      <c r="J28" s="96"/>
      <c r="K28" s="96"/>
      <c r="L28" s="96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51" customHeight="1" x14ac:dyDescent="0.25">
      <c r="A29"/>
      <c r="B29" s="123">
        <v>19</v>
      </c>
      <c r="C29" s="106"/>
      <c r="D29" s="100" t="s">
        <v>52</v>
      </c>
      <c r="E29" s="101" t="s">
        <v>53</v>
      </c>
      <c r="F29" s="102">
        <f>F46+F52</f>
        <v>286</v>
      </c>
      <c r="G29" s="103" t="s">
        <v>45</v>
      </c>
      <c r="H29" s="104">
        <f>H37+H38+H46+H47+H48+H49+H53+H54+H55</f>
        <v>156.77250000000004</v>
      </c>
      <c r="I29" s="103" t="s">
        <v>46</v>
      </c>
      <c r="J29" s="105"/>
      <c r="K29" s="105"/>
      <c r="L29" s="105">
        <f>J29+K29</f>
        <v>0</v>
      </c>
      <c r="M29" s="105">
        <f>L29*H29</f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95.25" customHeight="1" x14ac:dyDescent="0.3">
      <c r="A30"/>
      <c r="B30" s="123">
        <v>20</v>
      </c>
      <c r="C30" s="88"/>
      <c r="D30" s="100" t="s">
        <v>54</v>
      </c>
      <c r="E30" s="101" t="s">
        <v>55</v>
      </c>
      <c r="F30" s="102">
        <v>400</v>
      </c>
      <c r="G30" s="120" t="s">
        <v>45</v>
      </c>
      <c r="H30" s="105">
        <f>F30*0.2</f>
        <v>80</v>
      </c>
      <c r="I30" s="120" t="s">
        <v>46</v>
      </c>
      <c r="J30" s="105"/>
      <c r="K30" s="105"/>
      <c r="L30" s="105">
        <f>J30+K30</f>
        <v>0</v>
      </c>
      <c r="M30" s="105">
        <f>L30*H30</f>
        <v>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111" customFormat="1" ht="14.4" x14ac:dyDescent="0.3">
      <c r="A31" s="79"/>
      <c r="B31" s="123"/>
      <c r="C31" s="112"/>
      <c r="D31" s="113"/>
      <c r="E31" s="114"/>
      <c r="F31" s="115"/>
      <c r="G31" s="116"/>
      <c r="H31" s="117"/>
      <c r="I31" s="116"/>
      <c r="J31" s="110"/>
      <c r="K31" s="108"/>
      <c r="L31" s="108"/>
      <c r="M31" s="108"/>
    </row>
    <row r="32" spans="1:1024" s="86" customFormat="1" ht="15.75" customHeight="1" x14ac:dyDescent="0.25">
      <c r="A32" s="34"/>
      <c r="B32" s="89"/>
      <c r="C32" s="89"/>
      <c r="D32" s="160" t="s">
        <v>56</v>
      </c>
      <c r="E32" s="160"/>
      <c r="F32" s="160"/>
      <c r="G32" s="160"/>
      <c r="H32" s="160"/>
      <c r="I32" s="160"/>
      <c r="J32" s="160"/>
      <c r="K32" s="160"/>
      <c r="L32" s="160"/>
      <c r="M32" s="160"/>
    </row>
    <row r="33" spans="1:1025" s="111" customFormat="1" ht="13.8" x14ac:dyDescent="0.25">
      <c r="A33" s="79"/>
      <c r="B33" s="123"/>
      <c r="C33" s="108"/>
      <c r="D33" s="121"/>
      <c r="E33" s="121"/>
      <c r="F33" s="122"/>
      <c r="G33" s="108"/>
      <c r="H33" s="108"/>
      <c r="I33" s="108"/>
      <c r="J33" s="110"/>
      <c r="K33" s="108"/>
      <c r="L33" s="108"/>
      <c r="M33" s="108"/>
    </row>
    <row r="34" spans="1:1025" ht="13.8" x14ac:dyDescent="0.25">
      <c r="A34"/>
      <c r="B34" s="143" t="s">
        <v>12</v>
      </c>
      <c r="C34" s="93"/>
      <c r="D34" s="94" t="s">
        <v>57</v>
      </c>
      <c r="E34" s="94"/>
      <c r="F34" s="95"/>
      <c r="G34" s="96"/>
      <c r="H34" s="96"/>
      <c r="I34" s="96"/>
      <c r="J34" s="97"/>
      <c r="K34" s="97"/>
      <c r="L34" s="97"/>
      <c r="M34" s="119">
        <f>SUM(M36:M40)</f>
        <v>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5" ht="13.8" x14ac:dyDescent="0.25">
      <c r="A35"/>
      <c r="B35" s="144"/>
      <c r="C35" s="20"/>
      <c r="D35" s="94"/>
      <c r="E35" s="94"/>
      <c r="F35" s="94"/>
      <c r="G35" s="94"/>
      <c r="H35" s="94"/>
      <c r="I35" s="94"/>
      <c r="J35" s="96"/>
      <c r="K35" s="96"/>
      <c r="L35" s="96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5" ht="27" customHeight="1" x14ac:dyDescent="0.3">
      <c r="A36"/>
      <c r="B36" s="123"/>
      <c r="C36" s="106" t="s">
        <v>58</v>
      </c>
      <c r="D36" s="100" t="s">
        <v>59</v>
      </c>
      <c r="E36" s="101" t="s">
        <v>60</v>
      </c>
      <c r="F36" s="102">
        <v>97.1</v>
      </c>
      <c r="G36" s="120" t="s">
        <v>61</v>
      </c>
      <c r="H36" s="105"/>
      <c r="I36" s="120"/>
      <c r="J36" s="105"/>
      <c r="K36" s="105"/>
      <c r="L36" s="105">
        <f>J36+K36</f>
        <v>0</v>
      </c>
      <c r="M36" s="105">
        <f>L36*F36</f>
        <v>0</v>
      </c>
      <c r="N36"/>
      <c r="O36" s="124"/>
      <c r="P36" s="125"/>
      <c r="Q36" s="126"/>
      <c r="R36" s="12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5" ht="14.4" x14ac:dyDescent="0.3">
      <c r="A37"/>
      <c r="B37" s="123"/>
      <c r="C37" s="106"/>
      <c r="D37" s="100"/>
      <c r="E37" s="101" t="s">
        <v>62</v>
      </c>
      <c r="F37" s="102">
        <f>F36*0.25</f>
        <v>24.274999999999999</v>
      </c>
      <c r="G37" s="120" t="s">
        <v>45</v>
      </c>
      <c r="H37" s="102">
        <f>F37*0.2</f>
        <v>4.8550000000000004</v>
      </c>
      <c r="I37" s="120" t="s">
        <v>46</v>
      </c>
      <c r="J37" s="105"/>
      <c r="K37" s="105"/>
      <c r="L37" s="105">
        <f>J37+K37</f>
        <v>0</v>
      </c>
      <c r="M37" s="105">
        <f>H37*L37</f>
        <v>0</v>
      </c>
      <c r="N37"/>
      <c r="O37" s="124"/>
      <c r="P37" s="125"/>
      <c r="Q37" s="127"/>
      <c r="R37" s="12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5" ht="20.25" customHeight="1" x14ac:dyDescent="0.3">
      <c r="A38"/>
      <c r="B38" s="123"/>
      <c r="C38" s="106"/>
      <c r="D38" s="100"/>
      <c r="E38" s="101" t="s">
        <v>63</v>
      </c>
      <c r="F38" s="102">
        <v>24.274999999999999</v>
      </c>
      <c r="G38" s="120" t="s">
        <v>45</v>
      </c>
      <c r="H38" s="102">
        <f>F38*0.1</f>
        <v>2.4275000000000002</v>
      </c>
      <c r="I38" s="120" t="s">
        <v>46</v>
      </c>
      <c r="J38" s="105"/>
      <c r="K38" s="105"/>
      <c r="L38" s="105">
        <f>J38+K38</f>
        <v>0</v>
      </c>
      <c r="M38" s="105">
        <f>H38*L38</f>
        <v>0</v>
      </c>
      <c r="N38"/>
      <c r="O38" s="124"/>
      <c r="P38" s="125"/>
      <c r="Q38" s="127"/>
      <c r="R38" s="125"/>
      <c r="S38" s="125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5" ht="14.4" x14ac:dyDescent="0.3">
      <c r="A39"/>
      <c r="B39" s="123"/>
      <c r="C39" s="106"/>
      <c r="D39" s="100"/>
      <c r="E39" s="101" t="s">
        <v>64</v>
      </c>
      <c r="F39" s="102">
        <v>24.274999999999999</v>
      </c>
      <c r="G39" s="120" t="s">
        <v>45</v>
      </c>
      <c r="H39" s="102"/>
      <c r="I39" s="120"/>
      <c r="J39" s="105"/>
      <c r="K39" s="105"/>
      <c r="L39" s="105">
        <f>J39+K39</f>
        <v>0</v>
      </c>
      <c r="M39" s="105">
        <f>F39*L39</f>
        <v>0</v>
      </c>
      <c r="N39"/>
      <c r="O39" s="124"/>
      <c r="P39" s="125"/>
      <c r="Q39" s="127"/>
      <c r="R39" s="125"/>
      <c r="S39" s="12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5" ht="14.4" x14ac:dyDescent="0.3">
      <c r="A40"/>
      <c r="B40" s="123"/>
      <c r="C40" s="20"/>
      <c r="D40" s="100"/>
      <c r="E40" s="101"/>
      <c r="F40" s="102"/>
      <c r="G40" s="120"/>
      <c r="H40" s="105"/>
      <c r="I40" s="120"/>
      <c r="J40" s="105"/>
      <c r="K40" s="105"/>
      <c r="L40" s="105"/>
      <c r="M40" s="105"/>
      <c r="N40"/>
      <c r="O40"/>
      <c r="P40"/>
      <c r="Q40"/>
      <c r="R40"/>
      <c r="S40" s="125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5" ht="14.4" x14ac:dyDescent="0.3">
      <c r="A41"/>
      <c r="B41" s="143" t="s">
        <v>13</v>
      </c>
      <c r="C41" s="93"/>
      <c r="D41" s="94" t="s">
        <v>65</v>
      </c>
      <c r="E41" s="94"/>
      <c r="F41" s="95"/>
      <c r="G41" s="96"/>
      <c r="H41" s="96"/>
      <c r="I41" s="96"/>
      <c r="J41" s="97"/>
      <c r="K41" s="97"/>
      <c r="L41" s="97"/>
      <c r="M41" s="119">
        <f>SUM(M42:M57)</f>
        <v>0</v>
      </c>
      <c r="N41"/>
      <c r="O41" s="124"/>
      <c r="P41" s="125"/>
      <c r="Q41" s="125"/>
      <c r="R41" s="125"/>
      <c r="S41" s="12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5" ht="14.4" x14ac:dyDescent="0.3">
      <c r="A42"/>
      <c r="B42" s="144"/>
      <c r="C42" s="20"/>
      <c r="D42" s="94"/>
      <c r="E42" s="94"/>
      <c r="F42" s="94"/>
      <c r="G42" s="94"/>
      <c r="H42" s="94"/>
      <c r="I42" s="94"/>
      <c r="J42" s="96"/>
      <c r="K42" s="96"/>
      <c r="L42" s="96"/>
      <c r="M42"/>
      <c r="N42" s="124"/>
      <c r="O42" s="124"/>
      <c r="P42" s="124"/>
      <c r="Q42" s="124"/>
      <c r="R42" s="124"/>
      <c r="S42" s="124"/>
      <c r="T42" s="124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5" s="141" customFormat="1" ht="44.25" customHeight="1" x14ac:dyDescent="0.3">
      <c r="A43" s="128"/>
      <c r="B43" s="138"/>
      <c r="C43" s="106" t="s">
        <v>66</v>
      </c>
      <c r="D43" s="100" t="s">
        <v>67</v>
      </c>
      <c r="E43" s="101" t="s">
        <v>68</v>
      </c>
      <c r="F43" s="102">
        <v>668.5</v>
      </c>
      <c r="G43" s="120" t="s">
        <v>45</v>
      </c>
      <c r="H43" s="102">
        <f>F43*0.04</f>
        <v>26.740000000000002</v>
      </c>
      <c r="I43" s="120" t="s">
        <v>46</v>
      </c>
      <c r="J43" s="105"/>
      <c r="K43" s="105"/>
      <c r="L43" s="105">
        <f>J43+K43</f>
        <v>0</v>
      </c>
      <c r="M43" s="105">
        <f>L43*H43</f>
        <v>0</v>
      </c>
      <c r="N43" s="124"/>
      <c r="O43" s="139"/>
      <c r="P43" s="140"/>
      <c r="S43" s="124"/>
      <c r="T43" s="124"/>
    </row>
    <row r="44" spans="1:1025" s="142" customFormat="1" ht="14.4" x14ac:dyDescent="0.3">
      <c r="A44" s="128"/>
      <c r="B44" s="138"/>
      <c r="C44" s="88"/>
      <c r="D44" s="100"/>
      <c r="E44" s="101" t="s">
        <v>69</v>
      </c>
      <c r="F44" s="102">
        <v>668.5</v>
      </c>
      <c r="G44" s="120" t="s">
        <v>45</v>
      </c>
      <c r="H44" s="102">
        <f>F44*0.06</f>
        <v>40.11</v>
      </c>
      <c r="I44" s="120" t="s">
        <v>46</v>
      </c>
      <c r="J44" s="105"/>
      <c r="K44" s="105"/>
      <c r="L44" s="105">
        <f>J44+K44</f>
        <v>0</v>
      </c>
      <c r="M44" s="105">
        <f>L44*H44</f>
        <v>0</v>
      </c>
      <c r="N44" s="124"/>
      <c r="O44" s="139"/>
      <c r="P44" s="140"/>
      <c r="S44" s="124"/>
      <c r="T44" s="124"/>
      <c r="AMK44" s="141"/>
    </row>
    <row r="45" spans="1:1025" s="142" customFormat="1" ht="14.4" x14ac:dyDescent="0.3">
      <c r="A45" s="128"/>
      <c r="B45" s="138"/>
      <c r="C45" s="88"/>
      <c r="D45" s="100"/>
      <c r="E45" s="101"/>
      <c r="F45" s="102"/>
      <c r="G45" s="120"/>
      <c r="H45" s="105"/>
      <c r="I45" s="120"/>
      <c r="J45" s="105"/>
      <c r="K45" s="105"/>
      <c r="L45" s="105"/>
      <c r="M45" s="105"/>
      <c r="N45" s="124"/>
      <c r="S45" s="124"/>
      <c r="T45" s="124"/>
      <c r="AMK45" s="141"/>
    </row>
    <row r="46" spans="1:1025" s="142" customFormat="1" ht="32.25" customHeight="1" x14ac:dyDescent="0.3">
      <c r="A46" s="128"/>
      <c r="B46" s="138"/>
      <c r="C46" s="106" t="s">
        <v>70</v>
      </c>
      <c r="D46" s="100" t="s">
        <v>71</v>
      </c>
      <c r="E46" s="101" t="s">
        <v>68</v>
      </c>
      <c r="F46" s="102">
        <v>209</v>
      </c>
      <c r="G46" s="120" t="s">
        <v>45</v>
      </c>
      <c r="H46" s="102">
        <f>F46*0.04</f>
        <v>8.36</v>
      </c>
      <c r="I46" s="120" t="s">
        <v>46</v>
      </c>
      <c r="J46" s="105"/>
      <c r="K46" s="105"/>
      <c r="L46" s="105">
        <f>J46+K46</f>
        <v>0</v>
      </c>
      <c r="M46" s="105">
        <f>L46*H46</f>
        <v>0</v>
      </c>
      <c r="N46" s="124"/>
      <c r="O46" s="139"/>
      <c r="P46" s="140"/>
      <c r="S46" s="124"/>
      <c r="T46" s="124"/>
    </row>
    <row r="47" spans="1:1025" ht="14.4" x14ac:dyDescent="0.3">
      <c r="A47" s="128"/>
      <c r="B47" s="138"/>
      <c r="C47" s="88"/>
      <c r="D47" s="100"/>
      <c r="E47" s="101" t="s">
        <v>72</v>
      </c>
      <c r="F47" s="102">
        <v>209</v>
      </c>
      <c r="G47" s="120" t="s">
        <v>45</v>
      </c>
      <c r="H47" s="102">
        <f>F47*0.1</f>
        <v>20.900000000000002</v>
      </c>
      <c r="I47" s="120" t="s">
        <v>46</v>
      </c>
      <c r="J47" s="105"/>
      <c r="K47" s="105"/>
      <c r="L47" s="105">
        <f>J47+K47</f>
        <v>0</v>
      </c>
      <c r="M47" s="105">
        <f>L47*H47</f>
        <v>0</v>
      </c>
      <c r="N47" s="124"/>
      <c r="O47" s="129"/>
      <c r="P47" s="130"/>
      <c r="Q47"/>
      <c r="R47"/>
      <c r="S47" s="124"/>
      <c r="T47" s="124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5" ht="27.6" x14ac:dyDescent="0.3">
      <c r="A48" s="128"/>
      <c r="B48" s="138"/>
      <c r="C48" s="88"/>
      <c r="D48" s="100"/>
      <c r="E48" s="101" t="s">
        <v>73</v>
      </c>
      <c r="F48" s="102">
        <v>209</v>
      </c>
      <c r="G48" s="120" t="s">
        <v>45</v>
      </c>
      <c r="H48" s="102">
        <f>F48*0.2</f>
        <v>41.800000000000004</v>
      </c>
      <c r="I48" s="120" t="s">
        <v>46</v>
      </c>
      <c r="J48" s="105"/>
      <c r="K48" s="105"/>
      <c r="L48" s="105">
        <f>J48+K48</f>
        <v>0</v>
      </c>
      <c r="M48" s="105">
        <f>L48*H48</f>
        <v>0</v>
      </c>
      <c r="N48" s="124"/>
      <c r="O48" s="129"/>
      <c r="P48" s="130"/>
      <c r="Q48"/>
      <c r="R48"/>
      <c r="S48" s="124"/>
      <c r="T48" s="124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55.2" x14ac:dyDescent="0.3">
      <c r="A49" s="128"/>
      <c r="B49" s="138"/>
      <c r="C49" s="106"/>
      <c r="D49" s="100"/>
      <c r="E49" s="101" t="s">
        <v>74</v>
      </c>
      <c r="F49" s="102">
        <v>209</v>
      </c>
      <c r="G49" s="120" t="s">
        <v>45</v>
      </c>
      <c r="H49" s="102">
        <f>F49*0.25</f>
        <v>52.25</v>
      </c>
      <c r="I49" s="120" t="s">
        <v>46</v>
      </c>
      <c r="J49" s="105"/>
      <c r="K49" s="105"/>
      <c r="L49" s="105">
        <f>J49+K49</f>
        <v>0</v>
      </c>
      <c r="M49" s="105">
        <f>L49*H49</f>
        <v>0</v>
      </c>
      <c r="N49" s="124"/>
      <c r="O49" s="129"/>
      <c r="P49" s="130"/>
      <c r="Q49"/>
      <c r="R49"/>
      <c r="S49" s="124"/>
      <c r="T49" s="124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4.4" x14ac:dyDescent="0.3">
      <c r="A50" s="128"/>
      <c r="B50" s="138"/>
      <c r="C50" s="106"/>
      <c r="D50" s="100"/>
      <c r="E50" s="101" t="s">
        <v>64</v>
      </c>
      <c r="F50" s="102">
        <v>209</v>
      </c>
      <c r="G50" s="120" t="s">
        <v>45</v>
      </c>
      <c r="H50" s="102"/>
      <c r="I50" s="120"/>
      <c r="J50" s="105"/>
      <c r="K50" s="105"/>
      <c r="L50" s="105">
        <f>J50+K50</f>
        <v>0</v>
      </c>
      <c r="M50" s="105">
        <f>F50*L50</f>
        <v>0</v>
      </c>
      <c r="N50" s="124"/>
      <c r="O50" s="131"/>
      <c r="P50" s="130"/>
      <c r="Q50"/>
      <c r="R50"/>
      <c r="S50" s="124"/>
      <c r="T50" s="124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4.4" x14ac:dyDescent="0.3">
      <c r="A51" s="128"/>
      <c r="B51" s="138"/>
      <c r="C51" s="88"/>
      <c r="D51" s="100"/>
      <c r="E51" s="101"/>
      <c r="F51" s="102"/>
      <c r="G51" s="120"/>
      <c r="H51" s="105"/>
      <c r="I51" s="120"/>
      <c r="J51" s="105"/>
      <c r="K51" s="105"/>
      <c r="L51" s="105"/>
      <c r="M51" s="105"/>
      <c r="N51" s="124"/>
      <c r="O51"/>
      <c r="P51"/>
      <c r="Q51"/>
      <c r="R51"/>
      <c r="S51" s="124"/>
      <c r="T51" s="124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s="141" customFormat="1" ht="32.25" customHeight="1" x14ac:dyDescent="0.3">
      <c r="A52" s="128"/>
      <c r="B52" s="138"/>
      <c r="C52" s="106" t="s">
        <v>75</v>
      </c>
      <c r="D52" s="100" t="s">
        <v>76</v>
      </c>
      <c r="E52" s="101" t="s">
        <v>77</v>
      </c>
      <c r="F52" s="102">
        <v>77</v>
      </c>
      <c r="G52" s="120" t="s">
        <v>45</v>
      </c>
      <c r="H52" s="102"/>
      <c r="I52" s="120"/>
      <c r="J52" s="105"/>
      <c r="K52" s="105"/>
      <c r="L52" s="105">
        <f>J52+K52</f>
        <v>0</v>
      </c>
      <c r="M52" s="105">
        <f>L52*F52</f>
        <v>0</v>
      </c>
      <c r="N52" s="124"/>
      <c r="O52" s="139"/>
      <c r="P52" s="140"/>
      <c r="S52" s="124"/>
      <c r="T52" s="124"/>
    </row>
    <row r="53" spans="1:1024" ht="14.4" x14ac:dyDescent="0.3">
      <c r="A53" s="128"/>
      <c r="B53" s="138"/>
      <c r="C53" s="88"/>
      <c r="D53" s="100"/>
      <c r="E53" s="101" t="s">
        <v>78</v>
      </c>
      <c r="F53" s="102">
        <v>77</v>
      </c>
      <c r="G53" s="120" t="s">
        <v>45</v>
      </c>
      <c r="H53" s="102">
        <f>F53*0.04</f>
        <v>3.08</v>
      </c>
      <c r="I53" s="120" t="s">
        <v>46</v>
      </c>
      <c r="J53" s="105"/>
      <c r="K53" s="105"/>
      <c r="L53" s="105">
        <f>J53+K53</f>
        <v>0</v>
      </c>
      <c r="M53" s="105">
        <f>L53*H53</f>
        <v>0</v>
      </c>
      <c r="N53" s="124"/>
      <c r="O53" s="129"/>
      <c r="P53" s="130"/>
      <c r="Q53"/>
      <c r="R53"/>
      <c r="S53" s="124"/>
      <c r="T53" s="124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27.6" x14ac:dyDescent="0.3">
      <c r="A54" s="128"/>
      <c r="B54" s="138"/>
      <c r="C54" s="88"/>
      <c r="D54" s="100"/>
      <c r="E54" s="101" t="s">
        <v>79</v>
      </c>
      <c r="F54" s="102">
        <v>77</v>
      </c>
      <c r="G54" s="120" t="s">
        <v>45</v>
      </c>
      <c r="H54" s="102">
        <f>F54*0.15</f>
        <v>11.549999999999999</v>
      </c>
      <c r="I54" s="120" t="s">
        <v>46</v>
      </c>
      <c r="J54" s="105"/>
      <c r="K54" s="105"/>
      <c r="L54" s="105">
        <f>J54+K54</f>
        <v>0</v>
      </c>
      <c r="M54" s="105">
        <f>L54*H54</f>
        <v>0</v>
      </c>
      <c r="N54" s="124"/>
      <c r="O54" s="129"/>
      <c r="P54" s="130"/>
      <c r="Q54"/>
      <c r="R54"/>
      <c r="S54" s="124"/>
      <c r="T54" s="12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55.2" x14ac:dyDescent="0.3">
      <c r="A55" s="128"/>
      <c r="B55" s="138"/>
      <c r="C55" s="106"/>
      <c r="D55" s="100"/>
      <c r="E55" s="101" t="s">
        <v>80</v>
      </c>
      <c r="F55" s="102">
        <v>77</v>
      </c>
      <c r="G55" s="120" t="s">
        <v>45</v>
      </c>
      <c r="H55" s="102">
        <f>F55*0.15</f>
        <v>11.549999999999999</v>
      </c>
      <c r="I55" s="120" t="s">
        <v>46</v>
      </c>
      <c r="J55" s="105"/>
      <c r="K55" s="105"/>
      <c r="L55" s="105">
        <f>J55+K55</f>
        <v>0</v>
      </c>
      <c r="M55" s="105">
        <f>L55*H55</f>
        <v>0</v>
      </c>
      <c r="N55" s="124"/>
      <c r="O55" s="129"/>
      <c r="P55" s="130"/>
      <c r="Q55"/>
      <c r="R55"/>
      <c r="S55" s="124"/>
      <c r="T55" s="124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4.4" x14ac:dyDescent="0.3">
      <c r="A56" s="128"/>
      <c r="B56" s="138"/>
      <c r="C56" s="106"/>
      <c r="D56" s="100"/>
      <c r="E56" s="101" t="s">
        <v>64</v>
      </c>
      <c r="F56" s="102">
        <v>77</v>
      </c>
      <c r="G56" s="120" t="s">
        <v>45</v>
      </c>
      <c r="H56" s="102"/>
      <c r="I56" s="120"/>
      <c r="J56" s="105"/>
      <c r="K56" s="105"/>
      <c r="L56" s="105">
        <f>J56+K56</f>
        <v>0</v>
      </c>
      <c r="M56" s="105">
        <f>F56*L56</f>
        <v>0</v>
      </c>
      <c r="N56" s="124"/>
      <c r="O56" s="131"/>
      <c r="P56" s="130"/>
      <c r="Q56" s="127"/>
      <c r="R56" s="125"/>
      <c r="S56" s="124"/>
      <c r="T56" s="124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4.4" x14ac:dyDescent="0.3">
      <c r="A57" s="128"/>
      <c r="B57" s="138"/>
      <c r="C57" s="88"/>
      <c r="D57" s="100"/>
      <c r="E57" s="101"/>
      <c r="F57" s="102"/>
      <c r="G57" s="120"/>
      <c r="H57" s="105"/>
      <c r="I57" s="120"/>
      <c r="J57" s="105"/>
      <c r="K57" s="105"/>
      <c r="L57" s="105"/>
      <c r="M57" s="105"/>
      <c r="N57" s="124"/>
      <c r="O57" s="124"/>
      <c r="P57" s="124"/>
      <c r="Q57" s="124"/>
      <c r="R57" s="124"/>
      <c r="S57" s="124"/>
      <c r="T57" s="124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s="86" customFormat="1" ht="21" x14ac:dyDescent="0.25">
      <c r="A58" s="22" t="s">
        <v>14</v>
      </c>
      <c r="B58" s="81"/>
      <c r="C58" s="81"/>
      <c r="D58" s="81" t="s">
        <v>15</v>
      </c>
      <c r="E58" s="81"/>
      <c r="F58" s="82"/>
      <c r="G58" s="83"/>
      <c r="H58" s="83"/>
      <c r="I58" s="83"/>
      <c r="J58" s="84"/>
      <c r="K58" s="84"/>
      <c r="L58" s="84"/>
      <c r="M58" s="132">
        <f>M61</f>
        <v>0</v>
      </c>
      <c r="S58" s="128"/>
      <c r="T58" s="128"/>
    </row>
    <row r="59" spans="1:1024" s="111" customFormat="1" ht="14.4" x14ac:dyDescent="0.3">
      <c r="A59" s="79"/>
      <c r="B59" s="123"/>
      <c r="C59" s="112"/>
      <c r="D59" s="113"/>
      <c r="E59" s="114"/>
      <c r="F59" s="115"/>
      <c r="G59" s="116"/>
      <c r="H59" s="117"/>
      <c r="I59" s="116"/>
      <c r="J59" s="110"/>
      <c r="K59" s="108"/>
      <c r="L59" s="108"/>
      <c r="M59" s="108"/>
      <c r="S59" s="128"/>
      <c r="T59" s="128"/>
    </row>
    <row r="60" spans="1:1024" ht="13.8" x14ac:dyDescent="0.25">
      <c r="B60" s="20"/>
      <c r="C60" s="20"/>
      <c r="D60" s="20"/>
      <c r="E60" s="20"/>
      <c r="F60" s="16"/>
      <c r="G60" s="19"/>
      <c r="H60" s="19"/>
      <c r="I60" s="19"/>
      <c r="J60" s="92"/>
      <c r="K60" s="59"/>
      <c r="L60" s="59"/>
      <c r="M60" s="59"/>
      <c r="N60"/>
      <c r="O60"/>
      <c r="P60"/>
      <c r="Q60"/>
    </row>
    <row r="61" spans="1:1024" ht="13.8" x14ac:dyDescent="0.25">
      <c r="B61" s="143" t="s">
        <v>16</v>
      </c>
      <c r="C61" s="93"/>
      <c r="D61" s="94" t="s">
        <v>81</v>
      </c>
      <c r="E61" s="94"/>
      <c r="F61" s="95"/>
      <c r="G61" s="96"/>
      <c r="H61" s="96"/>
      <c r="I61" s="96"/>
      <c r="J61" s="97"/>
      <c r="K61" s="97"/>
      <c r="L61" s="97"/>
      <c r="M61" s="119">
        <f>SUM(M63:M63)</f>
        <v>0</v>
      </c>
      <c r="N61"/>
      <c r="O61"/>
      <c r="P61"/>
      <c r="Q61"/>
    </row>
    <row r="62" spans="1:1024" ht="13.8" x14ac:dyDescent="0.25">
      <c r="B62" s="144"/>
      <c r="C62" s="20"/>
      <c r="D62" s="94"/>
      <c r="E62" s="94"/>
      <c r="F62" s="94"/>
      <c r="G62" s="94"/>
      <c r="H62" s="94"/>
      <c r="I62" s="94"/>
      <c r="J62" s="96"/>
      <c r="K62" s="96"/>
      <c r="L62" s="96"/>
      <c r="M62"/>
      <c r="N62"/>
      <c r="O62"/>
      <c r="P62"/>
      <c r="Q62"/>
    </row>
    <row r="63" spans="1:1024" ht="60.75" customHeight="1" x14ac:dyDescent="0.25">
      <c r="C63" s="106"/>
      <c r="D63" s="133" t="s">
        <v>82</v>
      </c>
      <c r="E63" s="101" t="s">
        <v>83</v>
      </c>
      <c r="F63" s="104">
        <v>250</v>
      </c>
      <c r="G63" s="103" t="s">
        <v>45</v>
      </c>
      <c r="H63" s="134">
        <f>F63*0.06</f>
        <v>15</v>
      </c>
      <c r="I63" s="103" t="s">
        <v>84</v>
      </c>
      <c r="J63" s="105"/>
      <c r="K63" s="105"/>
      <c r="L63" s="105">
        <f>J63+K63</f>
        <v>0</v>
      </c>
      <c r="M63" s="105">
        <f>F63*L63</f>
        <v>0</v>
      </c>
      <c r="N63" s="135"/>
      <c r="O63" s="136"/>
      <c r="P63" s="137"/>
      <c r="Q63" s="136"/>
    </row>
  </sheetData>
  <mergeCells count="18">
    <mergeCell ref="D16:M16"/>
    <mergeCell ref="D25:M25"/>
    <mergeCell ref="D32:M32"/>
    <mergeCell ref="A9:C10"/>
    <mergeCell ref="D9:D10"/>
    <mergeCell ref="E9:E10"/>
    <mergeCell ref="J9:L9"/>
    <mergeCell ref="A11:C11"/>
    <mergeCell ref="A1:C8"/>
    <mergeCell ref="D1:M4"/>
    <mergeCell ref="D5:E5"/>
    <mergeCell ref="F5:G5"/>
    <mergeCell ref="F6:G6"/>
    <mergeCell ref="J6:M6"/>
    <mergeCell ref="D7:E7"/>
    <mergeCell ref="F7:G7"/>
    <mergeCell ref="J7:M7"/>
    <mergeCell ref="J8:M8"/>
  </mergeCells>
  <conditionalFormatting sqref="D30:E30">
    <cfRule type="cellIs" dxfId="5" priority="2" operator="equal">
      <formula>"Total"</formula>
    </cfRule>
  </conditionalFormatting>
  <conditionalFormatting sqref="D36:E39">
    <cfRule type="cellIs" dxfId="4" priority="3" operator="equal">
      <formula>"Total"</formula>
    </cfRule>
  </conditionalFormatting>
  <conditionalFormatting sqref="E46:E50">
    <cfRule type="cellIs" dxfId="3" priority="4" operator="equal">
      <formula>"Total"</formula>
    </cfRule>
  </conditionalFormatting>
  <conditionalFormatting sqref="E52:E56">
    <cfRule type="cellIs" dxfId="2" priority="5" operator="equal">
      <formula>"Total"</formula>
    </cfRule>
  </conditionalFormatting>
  <conditionalFormatting sqref="E43">
    <cfRule type="cellIs" dxfId="1" priority="6" operator="equal">
      <formula>"Total"</formula>
    </cfRule>
  </conditionalFormatting>
  <conditionalFormatting sqref="E44">
    <cfRule type="cellIs" dxfId="0" priority="7" operator="equal">
      <formula>"Total"</formula>
    </cfRule>
  </conditionalFormatting>
  <printOptions gridLines="1"/>
  <pageMargins left="0.70625000000000004" right="0.27569444444444402" top="0.51180555555555596" bottom="0.39374999999999999" header="0.23611111111111099" footer="0.23611111111111099"/>
  <pageSetup paperSize="9" firstPageNumber="0" fitToHeight="0" orientation="portrait" r:id="rId1"/>
  <headerFooter>
    <oddHeader>&amp;L&amp;8NYÍREGYHÁZA MÚZEUMFALU_ÚTFELÚJÍTÁS
NYÍREGYHÁZA,0294/2 HRSZ 
kertépítészeti terveinek tételkiírása&amp;CTÁJÉPÍTÉSZET _KÖRNYEZETRENDEZÉS</oddHeader>
    <oddFooter>&amp;C&amp;P / &amp;N oldal&amp;R2017.január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20</vt:i4>
      </vt:variant>
    </vt:vector>
  </HeadingPairs>
  <TitlesOfParts>
    <vt:vector size="22" baseType="lpstr">
      <vt:lpstr>Főösszesítő</vt:lpstr>
      <vt:lpstr>K-T_Tájépítészet</vt:lpstr>
      <vt:lpstr>Főösszesítő!Nyomtatási_cím</vt:lpstr>
      <vt:lpstr>'K-T_Tájépítészet'!Nyomtatási_cím</vt:lpstr>
      <vt:lpstr>Főösszesítő!Nyomtatási_terület</vt:lpstr>
      <vt:lpstr>'K-T_Tájépítészet'!Nyomtatási_terület</vt:lpstr>
      <vt:lpstr>Főösszesítő!Print_Area_0</vt:lpstr>
      <vt:lpstr>'K-T_Tájépítészet'!Print_Area_0</vt:lpstr>
      <vt:lpstr>Főösszesítő!Print_Area_0_0</vt:lpstr>
      <vt:lpstr>'K-T_Tájépítészet'!Print_Area_0_0</vt:lpstr>
      <vt:lpstr>Főösszesítő!Print_Area_0_0_0</vt:lpstr>
      <vt:lpstr>'K-T_Tájépítészet'!Print_Area_0_0_0</vt:lpstr>
      <vt:lpstr>Főösszesítő!Print_Area_0_0_0_0</vt:lpstr>
      <vt:lpstr>'K-T_Tájépítészet'!Print_Area_0_0_0_0</vt:lpstr>
      <vt:lpstr>Főösszesítő!Print_Titles_0</vt:lpstr>
      <vt:lpstr>'K-T_Tájépítészet'!Print_Titles_0</vt:lpstr>
      <vt:lpstr>Főösszesítő!Print_Titles_0_0</vt:lpstr>
      <vt:lpstr>'K-T_Tájépítészet'!Print_Titles_0_0</vt:lpstr>
      <vt:lpstr>Főösszesítő!Print_Titles_0_0_0</vt:lpstr>
      <vt:lpstr>'K-T_Tájépítészet'!Print_Titles_0_0_0</vt:lpstr>
      <vt:lpstr>Főösszesítő!Print_Titles_0_0_0_0</vt:lpstr>
      <vt:lpstr>'K-T_Tájépítészet'!Print_Titles_0_0_0_0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András</dc:creator>
  <cp:lastModifiedBy>Szász Ibolya</cp:lastModifiedBy>
  <cp:revision>6</cp:revision>
  <cp:lastPrinted>2017-01-24T09:24:21Z</cp:lastPrinted>
  <dcterms:created xsi:type="dcterms:W3CDTF">2015-09-15T12:03:05Z</dcterms:created>
  <dcterms:modified xsi:type="dcterms:W3CDTF">2017-08-15T14:09:50Z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